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NABAVNA\1_RAZPISI_dok\LETO 2019\16-14_19 Op perilo in matr za zaščito\"/>
    </mc:Choice>
  </mc:AlternateContent>
  <bookViews>
    <workbookView xWindow="0" yWindow="0" windowWidth="2370" windowHeight="105"/>
  </bookViews>
  <sheets>
    <sheet name="NAVODILA" sheetId="1" r:id="rId1"/>
    <sheet name="1. Podatki naročnika" sheetId="2" r:id="rId2"/>
    <sheet name="2. Podatki o ponudniku" sheetId="3" r:id="rId3"/>
    <sheet name="3. Strokovne zahteve naročnika" sheetId="4" r:id="rId4"/>
    <sheet name="Sklop VI." sheetId="5" r:id="rId5"/>
    <sheet name="Sklop VII." sheetId="6" r:id="rId6"/>
    <sheet name="Sklop VIII." sheetId="7" r:id="rId7"/>
    <sheet name="Sklop IX." sheetId="8" r:id="rId8"/>
  </sheets>
  <definedNames>
    <definedName name="_xlnm.Print_Titles" localSheetId="7">'Sklop IX.'!$B:$B</definedName>
    <definedName name="_xlnm.Print_Titles" localSheetId="4">'Sklop VI.'!$B:$B</definedName>
    <definedName name="_xlnm.Print_Titles" localSheetId="5">'Sklop VII.'!$B:$B</definedName>
    <definedName name="_xlnm.Print_Titles" localSheetId="6">'Sklop VIII.'!$B:$B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30" i="8" l="1"/>
  <c r="S30" i="8"/>
  <c r="T29" i="8"/>
  <c r="S29" i="8"/>
  <c r="R29" i="8"/>
  <c r="Q29" i="8"/>
  <c r="N29" i="8"/>
  <c r="T24" i="8"/>
  <c r="S24" i="8"/>
  <c r="T23" i="8"/>
  <c r="S23" i="8"/>
  <c r="R23" i="8"/>
  <c r="Q23" i="8"/>
  <c r="N23" i="8"/>
  <c r="T22" i="8"/>
  <c r="S22" i="8"/>
  <c r="R22" i="8"/>
  <c r="Q22" i="8"/>
  <c r="N22" i="8"/>
  <c r="T21" i="8"/>
  <c r="S21" i="8"/>
  <c r="R21" i="8"/>
  <c r="Q21" i="8"/>
  <c r="N21" i="8"/>
  <c r="T20" i="8"/>
  <c r="S20" i="8"/>
  <c r="R20" i="8"/>
  <c r="Q20" i="8"/>
  <c r="N20" i="8"/>
  <c r="T15" i="8"/>
  <c r="S15" i="8"/>
  <c r="T14" i="8"/>
  <c r="S14" i="8"/>
  <c r="R14" i="8"/>
  <c r="Q14" i="8"/>
  <c r="N14" i="8"/>
  <c r="T13" i="8"/>
  <c r="S13" i="8"/>
  <c r="R13" i="8"/>
  <c r="Q13" i="8"/>
  <c r="N13" i="8"/>
  <c r="C8" i="8"/>
  <c r="C7" i="8"/>
  <c r="T64" i="7"/>
  <c r="S64" i="7"/>
  <c r="T63" i="7"/>
  <c r="S63" i="7"/>
  <c r="R63" i="7"/>
  <c r="Q63" i="7"/>
  <c r="N63" i="7"/>
  <c r="T62" i="7"/>
  <c r="S62" i="7"/>
  <c r="R62" i="7"/>
  <c r="Q62" i="7"/>
  <c r="N62" i="7"/>
  <c r="T61" i="7"/>
  <c r="S61" i="7"/>
  <c r="R61" i="7"/>
  <c r="Q61" i="7"/>
  <c r="N61" i="7"/>
  <c r="T60" i="7"/>
  <c r="S60" i="7"/>
  <c r="R60" i="7"/>
  <c r="Q60" i="7"/>
  <c r="N60" i="7"/>
  <c r="T59" i="7"/>
  <c r="S59" i="7"/>
  <c r="R59" i="7"/>
  <c r="Q59" i="7"/>
  <c r="N59" i="7"/>
  <c r="T58" i="7"/>
  <c r="S58" i="7"/>
  <c r="R58" i="7"/>
  <c r="Q58" i="7"/>
  <c r="N58" i="7"/>
  <c r="T57" i="7"/>
  <c r="S57" i="7"/>
  <c r="R57" i="7"/>
  <c r="Q57" i="7"/>
  <c r="N57" i="7"/>
  <c r="T56" i="7"/>
  <c r="S56" i="7"/>
  <c r="R56" i="7"/>
  <c r="Q56" i="7"/>
  <c r="N56" i="7"/>
  <c r="T55" i="7"/>
  <c r="S55" i="7"/>
  <c r="R55" i="7"/>
  <c r="Q55" i="7"/>
  <c r="N55" i="7"/>
  <c r="T54" i="7"/>
  <c r="S54" i="7"/>
  <c r="R54" i="7"/>
  <c r="Q54" i="7"/>
  <c r="N54" i="7"/>
  <c r="T53" i="7"/>
  <c r="S53" i="7"/>
  <c r="R53" i="7"/>
  <c r="Q53" i="7"/>
  <c r="N53" i="7"/>
  <c r="T52" i="7"/>
  <c r="S52" i="7"/>
  <c r="R52" i="7"/>
  <c r="Q52" i="7"/>
  <c r="N52" i="7"/>
  <c r="T51" i="7"/>
  <c r="S51" i="7"/>
  <c r="R51" i="7"/>
  <c r="Q51" i="7"/>
  <c r="N51" i="7"/>
  <c r="T50" i="7"/>
  <c r="S50" i="7"/>
  <c r="R50" i="7"/>
  <c r="Q50" i="7"/>
  <c r="N50" i="7"/>
  <c r="T49" i="7"/>
  <c r="S49" i="7"/>
  <c r="R49" i="7"/>
  <c r="Q49" i="7"/>
  <c r="N49" i="7"/>
  <c r="T48" i="7"/>
  <c r="S48" i="7"/>
  <c r="R48" i="7"/>
  <c r="Q48" i="7"/>
  <c r="N48" i="7"/>
  <c r="T47" i="7"/>
  <c r="S47" i="7"/>
  <c r="R47" i="7"/>
  <c r="Q47" i="7"/>
  <c r="N47" i="7"/>
  <c r="T42" i="7"/>
  <c r="S42" i="7"/>
  <c r="T41" i="7"/>
  <c r="S41" i="7"/>
  <c r="R41" i="7"/>
  <c r="Q41" i="7"/>
  <c r="N41" i="7"/>
  <c r="T40" i="7"/>
  <c r="S40" i="7"/>
  <c r="R40" i="7"/>
  <c r="Q40" i="7"/>
  <c r="N40" i="7"/>
  <c r="T39" i="7"/>
  <c r="S39" i="7"/>
  <c r="R39" i="7"/>
  <c r="Q39" i="7"/>
  <c r="N39" i="7"/>
  <c r="T34" i="7"/>
  <c r="S34" i="7"/>
  <c r="T33" i="7"/>
  <c r="S33" i="7"/>
  <c r="R33" i="7"/>
  <c r="Q33" i="7"/>
  <c r="N33" i="7"/>
  <c r="T32" i="7"/>
  <c r="S32" i="7"/>
  <c r="R32" i="7"/>
  <c r="Q32" i="7"/>
  <c r="N32" i="7"/>
  <c r="T31" i="7"/>
  <c r="S31" i="7"/>
  <c r="R31" i="7"/>
  <c r="Q31" i="7"/>
  <c r="N31" i="7"/>
  <c r="T30" i="7"/>
  <c r="S30" i="7"/>
  <c r="R30" i="7"/>
  <c r="Q30" i="7"/>
  <c r="N30" i="7"/>
  <c r="T29" i="7"/>
  <c r="S29" i="7"/>
  <c r="R29" i="7"/>
  <c r="Q29" i="7"/>
  <c r="N29" i="7"/>
  <c r="T28" i="7"/>
  <c r="S28" i="7"/>
  <c r="R28" i="7"/>
  <c r="Q28" i="7"/>
  <c r="N28" i="7"/>
  <c r="T27" i="7"/>
  <c r="S27" i="7"/>
  <c r="R27" i="7"/>
  <c r="Q27" i="7"/>
  <c r="N27" i="7"/>
  <c r="T26" i="7"/>
  <c r="S26" i="7"/>
  <c r="R26" i="7"/>
  <c r="Q26" i="7"/>
  <c r="N26" i="7"/>
  <c r="T25" i="7"/>
  <c r="S25" i="7"/>
  <c r="R25" i="7"/>
  <c r="Q25" i="7"/>
  <c r="N25" i="7"/>
  <c r="T20" i="7"/>
  <c r="S20" i="7"/>
  <c r="T19" i="7"/>
  <c r="S19" i="7"/>
  <c r="R19" i="7"/>
  <c r="Q19" i="7"/>
  <c r="N19" i="7"/>
  <c r="T18" i="7"/>
  <c r="S18" i="7"/>
  <c r="R18" i="7"/>
  <c r="Q18" i="7"/>
  <c r="N18" i="7"/>
  <c r="T17" i="7"/>
  <c r="S17" i="7"/>
  <c r="R17" i="7"/>
  <c r="Q17" i="7"/>
  <c r="N17" i="7"/>
  <c r="T16" i="7"/>
  <c r="S16" i="7"/>
  <c r="R16" i="7"/>
  <c r="Q16" i="7"/>
  <c r="N16" i="7"/>
  <c r="T15" i="7"/>
  <c r="S15" i="7"/>
  <c r="R15" i="7"/>
  <c r="Q15" i="7"/>
  <c r="N15" i="7"/>
  <c r="T14" i="7"/>
  <c r="S14" i="7"/>
  <c r="R14" i="7"/>
  <c r="Q14" i="7"/>
  <c r="N14" i="7"/>
  <c r="T13" i="7"/>
  <c r="S13" i="7"/>
  <c r="R13" i="7"/>
  <c r="Q13" i="7"/>
  <c r="N13" i="7"/>
  <c r="C8" i="7"/>
  <c r="C7" i="7"/>
  <c r="T30" i="6"/>
  <c r="S30" i="6"/>
  <c r="T29" i="6"/>
  <c r="S29" i="6"/>
  <c r="R29" i="6"/>
  <c r="Q29" i="6"/>
  <c r="N29" i="6"/>
  <c r="T24" i="6"/>
  <c r="S24" i="6"/>
  <c r="T23" i="6"/>
  <c r="S23" i="6"/>
  <c r="R23" i="6"/>
  <c r="Q23" i="6"/>
  <c r="N23" i="6"/>
  <c r="T22" i="6"/>
  <c r="S22" i="6"/>
  <c r="R22" i="6"/>
  <c r="Q22" i="6"/>
  <c r="N22" i="6"/>
  <c r="T17" i="6"/>
  <c r="S17" i="6"/>
  <c r="T16" i="6"/>
  <c r="S16" i="6"/>
  <c r="R16" i="6"/>
  <c r="Q16" i="6"/>
  <c r="N16" i="6"/>
  <c r="T15" i="6"/>
  <c r="S15" i="6"/>
  <c r="R15" i="6"/>
  <c r="Q15" i="6"/>
  <c r="N15" i="6"/>
  <c r="T14" i="6"/>
  <c r="S14" i="6"/>
  <c r="R14" i="6"/>
  <c r="Q14" i="6"/>
  <c r="N14" i="6"/>
  <c r="T13" i="6"/>
  <c r="S13" i="6"/>
  <c r="R13" i="6"/>
  <c r="Q13" i="6"/>
  <c r="N13" i="6"/>
  <c r="C8" i="6"/>
  <c r="C7" i="6"/>
  <c r="T150" i="5"/>
  <c r="S150" i="5"/>
  <c r="T149" i="5"/>
  <c r="S149" i="5"/>
  <c r="R149" i="5"/>
  <c r="Q149" i="5"/>
  <c r="N149" i="5"/>
  <c r="T148" i="5"/>
  <c r="S148" i="5"/>
  <c r="R148" i="5"/>
  <c r="Q148" i="5"/>
  <c r="N148" i="5"/>
  <c r="T147" i="5"/>
  <c r="S147" i="5"/>
  <c r="R147" i="5"/>
  <c r="Q147" i="5"/>
  <c r="N147" i="5"/>
  <c r="T142" i="5"/>
  <c r="S142" i="5"/>
  <c r="T141" i="5"/>
  <c r="S141" i="5"/>
  <c r="R141" i="5"/>
  <c r="Q141" i="5"/>
  <c r="N141" i="5"/>
  <c r="T140" i="5"/>
  <c r="S140" i="5"/>
  <c r="R140" i="5"/>
  <c r="Q140" i="5"/>
  <c r="N140" i="5"/>
  <c r="T139" i="5"/>
  <c r="S139" i="5"/>
  <c r="R139" i="5"/>
  <c r="Q139" i="5"/>
  <c r="N139" i="5"/>
  <c r="T138" i="5"/>
  <c r="S138" i="5"/>
  <c r="R138" i="5"/>
  <c r="Q138" i="5"/>
  <c r="N138" i="5"/>
  <c r="T137" i="5"/>
  <c r="S137" i="5"/>
  <c r="R137" i="5"/>
  <c r="Q137" i="5"/>
  <c r="N137" i="5"/>
  <c r="T132" i="5"/>
  <c r="S132" i="5"/>
  <c r="T131" i="5"/>
  <c r="S131" i="5"/>
  <c r="R131" i="5"/>
  <c r="Q131" i="5"/>
  <c r="N131" i="5"/>
  <c r="T126" i="5"/>
  <c r="S126" i="5"/>
  <c r="T125" i="5"/>
  <c r="S125" i="5"/>
  <c r="R125" i="5"/>
  <c r="Q125" i="5"/>
  <c r="N125" i="5"/>
  <c r="T124" i="5"/>
  <c r="S124" i="5"/>
  <c r="R124" i="5"/>
  <c r="Q124" i="5"/>
  <c r="N124" i="5"/>
  <c r="T123" i="5"/>
  <c r="S123" i="5"/>
  <c r="R123" i="5"/>
  <c r="Q123" i="5"/>
  <c r="N123" i="5"/>
  <c r="T122" i="5"/>
  <c r="S122" i="5"/>
  <c r="R122" i="5"/>
  <c r="Q122" i="5"/>
  <c r="N122" i="5"/>
  <c r="T121" i="5"/>
  <c r="S121" i="5"/>
  <c r="R121" i="5"/>
  <c r="Q121" i="5"/>
  <c r="N121" i="5"/>
  <c r="T116" i="5"/>
  <c r="S116" i="5"/>
  <c r="T115" i="5"/>
  <c r="S115" i="5"/>
  <c r="R115" i="5"/>
  <c r="Q115" i="5"/>
  <c r="N115" i="5"/>
  <c r="T114" i="5"/>
  <c r="S114" i="5"/>
  <c r="R114" i="5"/>
  <c r="Q114" i="5"/>
  <c r="N114" i="5"/>
  <c r="T109" i="5"/>
  <c r="S109" i="5"/>
  <c r="T108" i="5"/>
  <c r="S108" i="5"/>
  <c r="R108" i="5"/>
  <c r="Q108" i="5"/>
  <c r="N108" i="5"/>
  <c r="T107" i="5"/>
  <c r="S107" i="5"/>
  <c r="R107" i="5"/>
  <c r="Q107" i="5"/>
  <c r="N107" i="5"/>
  <c r="T102" i="5"/>
  <c r="S102" i="5"/>
  <c r="T101" i="5"/>
  <c r="S101" i="5"/>
  <c r="R101" i="5"/>
  <c r="Q101" i="5"/>
  <c r="N101" i="5"/>
  <c r="T100" i="5"/>
  <c r="S100" i="5"/>
  <c r="R100" i="5"/>
  <c r="Q100" i="5"/>
  <c r="N100" i="5"/>
  <c r="T99" i="5"/>
  <c r="S99" i="5"/>
  <c r="R99" i="5"/>
  <c r="Q99" i="5"/>
  <c r="N99" i="5"/>
  <c r="T98" i="5"/>
  <c r="S98" i="5"/>
  <c r="R98" i="5"/>
  <c r="Q98" i="5"/>
  <c r="N98" i="5"/>
  <c r="T97" i="5"/>
  <c r="S97" i="5"/>
  <c r="R97" i="5"/>
  <c r="Q97" i="5"/>
  <c r="N97" i="5"/>
  <c r="T96" i="5"/>
  <c r="S96" i="5"/>
  <c r="R96" i="5"/>
  <c r="Q96" i="5"/>
  <c r="N96" i="5"/>
  <c r="T95" i="5"/>
  <c r="S95" i="5"/>
  <c r="R95" i="5"/>
  <c r="Q95" i="5"/>
  <c r="N95" i="5"/>
  <c r="T94" i="5"/>
  <c r="S94" i="5"/>
  <c r="R94" i="5"/>
  <c r="Q94" i="5"/>
  <c r="N94" i="5"/>
  <c r="T89" i="5"/>
  <c r="S89" i="5"/>
  <c r="T88" i="5"/>
  <c r="S88" i="5"/>
  <c r="R88" i="5"/>
  <c r="Q88" i="5"/>
  <c r="N88" i="5"/>
  <c r="T87" i="5"/>
  <c r="S87" i="5"/>
  <c r="R87" i="5"/>
  <c r="Q87" i="5"/>
  <c r="N87" i="5"/>
  <c r="T82" i="5"/>
  <c r="S82" i="5"/>
  <c r="T81" i="5"/>
  <c r="S81" i="5"/>
  <c r="R81" i="5"/>
  <c r="Q81" i="5"/>
  <c r="N81" i="5"/>
  <c r="T76" i="5"/>
  <c r="S76" i="5"/>
  <c r="T75" i="5"/>
  <c r="S75" i="5"/>
  <c r="R75" i="5"/>
  <c r="Q75" i="5"/>
  <c r="N75" i="5"/>
  <c r="T74" i="5"/>
  <c r="S74" i="5"/>
  <c r="R74" i="5"/>
  <c r="Q74" i="5"/>
  <c r="N74" i="5"/>
  <c r="T73" i="5"/>
  <c r="S73" i="5"/>
  <c r="R73" i="5"/>
  <c r="Q73" i="5"/>
  <c r="N73" i="5"/>
  <c r="T72" i="5"/>
  <c r="S72" i="5"/>
  <c r="R72" i="5"/>
  <c r="Q72" i="5"/>
  <c r="N72" i="5"/>
  <c r="T67" i="5"/>
  <c r="S67" i="5"/>
  <c r="T66" i="5"/>
  <c r="S66" i="5"/>
  <c r="R66" i="5"/>
  <c r="Q66" i="5"/>
  <c r="N66" i="5"/>
  <c r="T65" i="5"/>
  <c r="S65" i="5"/>
  <c r="R65" i="5"/>
  <c r="Q65" i="5"/>
  <c r="N65" i="5"/>
  <c r="T64" i="5"/>
  <c r="S64" i="5"/>
  <c r="R64" i="5"/>
  <c r="Q64" i="5"/>
  <c r="N64" i="5"/>
  <c r="T63" i="5"/>
  <c r="S63" i="5"/>
  <c r="R63" i="5"/>
  <c r="Q63" i="5"/>
  <c r="N63" i="5"/>
  <c r="T62" i="5"/>
  <c r="S62" i="5"/>
  <c r="R62" i="5"/>
  <c r="Q62" i="5"/>
  <c r="N62" i="5"/>
  <c r="T61" i="5"/>
  <c r="S61" i="5"/>
  <c r="R61" i="5"/>
  <c r="Q61" i="5"/>
  <c r="N61" i="5"/>
  <c r="T60" i="5"/>
  <c r="S60" i="5"/>
  <c r="R60" i="5"/>
  <c r="Q60" i="5"/>
  <c r="N60" i="5"/>
  <c r="T59" i="5"/>
  <c r="S59" i="5"/>
  <c r="R59" i="5"/>
  <c r="Q59" i="5"/>
  <c r="N59" i="5"/>
  <c r="T58" i="5"/>
  <c r="S58" i="5"/>
  <c r="R58" i="5"/>
  <c r="Q58" i="5"/>
  <c r="N58" i="5"/>
  <c r="T57" i="5"/>
  <c r="S57" i="5"/>
  <c r="R57" i="5"/>
  <c r="Q57" i="5"/>
  <c r="N57" i="5"/>
  <c r="T56" i="5"/>
  <c r="S56" i="5"/>
  <c r="R56" i="5"/>
  <c r="Q56" i="5"/>
  <c r="N56" i="5"/>
  <c r="T55" i="5"/>
  <c r="S55" i="5"/>
  <c r="R55" i="5"/>
  <c r="Q55" i="5"/>
  <c r="N55" i="5"/>
  <c r="T54" i="5"/>
  <c r="S54" i="5"/>
  <c r="R54" i="5"/>
  <c r="Q54" i="5"/>
  <c r="N54" i="5"/>
  <c r="T53" i="5"/>
  <c r="S53" i="5"/>
  <c r="R53" i="5"/>
  <c r="Q53" i="5"/>
  <c r="N53" i="5"/>
  <c r="T52" i="5"/>
  <c r="S52" i="5"/>
  <c r="R52" i="5"/>
  <c r="Q52" i="5"/>
  <c r="N52" i="5"/>
  <c r="T47" i="5"/>
  <c r="S47" i="5"/>
  <c r="T46" i="5"/>
  <c r="S46" i="5"/>
  <c r="R46" i="5"/>
  <c r="Q46" i="5"/>
  <c r="N46" i="5"/>
  <c r="T41" i="5"/>
  <c r="S41" i="5"/>
  <c r="T40" i="5"/>
  <c r="S40" i="5"/>
  <c r="R40" i="5"/>
  <c r="Q40" i="5"/>
  <c r="N40" i="5"/>
  <c r="T39" i="5"/>
  <c r="S39" i="5"/>
  <c r="R39" i="5"/>
  <c r="Q39" i="5"/>
  <c r="N39" i="5"/>
  <c r="T38" i="5"/>
  <c r="S38" i="5"/>
  <c r="R38" i="5"/>
  <c r="Q38" i="5"/>
  <c r="N38" i="5"/>
  <c r="T37" i="5"/>
  <c r="S37" i="5"/>
  <c r="R37" i="5"/>
  <c r="Q37" i="5"/>
  <c r="N37" i="5"/>
  <c r="T32" i="5"/>
  <c r="S32" i="5"/>
  <c r="T31" i="5"/>
  <c r="S31" i="5"/>
  <c r="R31" i="5"/>
  <c r="Q31" i="5"/>
  <c r="N31" i="5"/>
  <c r="T30" i="5"/>
  <c r="S30" i="5"/>
  <c r="R30" i="5"/>
  <c r="Q30" i="5"/>
  <c r="N30" i="5"/>
  <c r="T25" i="5"/>
  <c r="S25" i="5"/>
  <c r="T24" i="5"/>
  <c r="S24" i="5"/>
  <c r="R24" i="5"/>
  <c r="Q24" i="5"/>
  <c r="N24" i="5"/>
  <c r="T23" i="5"/>
  <c r="S23" i="5"/>
  <c r="R23" i="5"/>
  <c r="Q23" i="5"/>
  <c r="N23" i="5"/>
  <c r="T22" i="5"/>
  <c r="S22" i="5"/>
  <c r="R22" i="5"/>
  <c r="Q22" i="5"/>
  <c r="N22" i="5"/>
  <c r="T21" i="5"/>
  <c r="S21" i="5"/>
  <c r="R21" i="5"/>
  <c r="Q21" i="5"/>
  <c r="N21" i="5"/>
  <c r="T16" i="5"/>
  <c r="S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<sst xmlns="http://schemas.openxmlformats.org/spreadsheetml/2006/main" count="1662" uniqueCount="508">
  <si>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</si>
  <si>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</si>
  <si>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</si>
  <si>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</si>
  <si>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</si>
  <si>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</si>
  <si>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</si>
  <si>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</si>
  <si>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</si>
  <si>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</si>
  <si>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</si>
  <si>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</si>
  <si>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</si>
  <si>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</si>
  <si>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</si>
  <si>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</si>
  <si>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</si>
  <si>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</si>
  <si>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</si>
  <si>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</si>
  <si>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</si>
  <si>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</si>
  <si>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</si>
  <si>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</si>
  <si>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</si>
  <si>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</si>
  <si>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</si>
  <si>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</si>
  <si>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</si>
  <si>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</si>
  <si>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</si>
  <si>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</si>
  <si>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</si>
  <si>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</si>
  <si>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</si>
  <si>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</si>
  <si>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16-14/19</t>
  </si>
  <si>
    <t>OPERACIJSKO PERILO IN MATERIAL ZA ZAŠČITO OSEB IN DELOVNEGA OKOLJA</t>
  </si>
  <si>
    <t>odprti postopek</t>
  </si>
  <si>
    <t>Ne</t>
  </si>
  <si>
    <t>BLAGO</t>
  </si>
  <si>
    <t>Aplikacija Javna naročila, različica 2.3.4</t>
  </si>
  <si>
    <t>Podatki o ponudniku</t>
  </si>
  <si>
    <t>Naziv:</t>
  </si>
  <si>
    <t>Naslov:</t>
  </si>
  <si>
    <t>Identifikacijska številka za DDV:</t>
  </si>
  <si>
    <t>Telefon:</t>
  </si>
  <si>
    <t>Faks:</t>
  </si>
  <si>
    <t>Kontaktna oseba:</t>
  </si>
  <si>
    <t>Elektronski naslov:</t>
  </si>
  <si>
    <t>Strokovne zahteve naročnika</t>
  </si>
  <si>
    <t>Dodatne strokovne zahteve se nahajajo v razpisni dokumentaciji, v poglavju Tehnične specifikacije.</t>
  </si>
  <si>
    <t>Seznam razpisanega blaga za sklop:</t>
  </si>
  <si>
    <t>VI.</t>
  </si>
  <si>
    <t>PERILO OPERACIJSKO ZA ENKRATNO UPORABO</t>
  </si>
  <si>
    <t>*</t>
  </si>
  <si>
    <t>1.</t>
  </si>
  <si>
    <t>podsklop:  SETI  UNIVERZALNI, sterilni</t>
  </si>
  <si>
    <t>ODPRT</t>
  </si>
  <si>
    <t xml:space="preserve"> SETI  UNIVERZALNI, sterilni</t>
  </si>
  <si>
    <t>EOB</t>
  </si>
  <si>
    <t>Zap. št.</t>
  </si>
  <si>
    <t>Naziv blaga</t>
  </si>
  <si>
    <t>Vsebina</t>
  </si>
  <si>
    <t>Lastost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</si>
  <si>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</si>
  <si>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</si>
  <si>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</si>
  <si>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</si>
  <si>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</si>
  <si>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</si>
  <si>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</si>
  <si>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</si>
  <si>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</si>
  <si>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</si>
  <si>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</si>
  <si>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</si>
  <si>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</si>
  <si>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</si>
  <si>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</si>
  <si>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</si>
  <si>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</si>
  <si>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</si>
  <si>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</si>
  <si>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</si>
  <si>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25010101</t>
  </si>
  <si>
    <t>SET UNIVERZALNI</t>
  </si>
  <si>
    <t xml:space="preserve">• 1x prevleka za instrumentarsko mizo
• 1x prevleka Mayo
• 2x  kompresa samolepilna
• 1x rjuha M
• 1x rjuha L
• 1x trak lepilni
• 4x brisačke
</t>
  </si>
  <si>
    <t/>
  </si>
  <si>
    <t>KOS</t>
  </si>
  <si>
    <t>25010102</t>
  </si>
  <si>
    <t>SET UNIVERZALNI I</t>
  </si>
  <si>
    <t xml:space="preserve">• 1x prevleka za instrumentarsko mizo
• 1x prevleka Mayo 
• 2x  kompresa samolepilna 
• 1x rjuha M 
• 1x rjuha L 
• 4x brisačke 
• 1x trak za pritrjevanje kablo-ježek 
• 1x plašč standard L 
• 2x plašč standard XL 
• 10x  tamponi iz gaze z Rtg nitko št. 5 
• 10x zloženci iz gaze velikost 12,5-15x8-10cm z Rtg nitko 
• 1x brizga luer tridelna 10ml 
• 1x rezilo 10 
• 2x obliž 5x7cm 
• 2x obliž 9-10X10 cm
</t>
  </si>
  <si>
    <t>25010103</t>
  </si>
  <si>
    <t>SET UNIVERZALNI II</t>
  </si>
  <si>
    <t xml:space="preserve">• 1x prevleka za instrumentarsko mizo 
• 1x prevleka Mayo  
• 2x  kompresa samolepilna
• 1x rjuha M 
• 1x rjuha L
• 4x brisačke 
• 1x plašč standard L
• 2x plašč  standard XL 
• 10x tamponi iz gaze št.5 z Rtg nitko 
• 10x tamponi iz gaze št.4 z Rtg nitko 
• 10x zloženci iz gaze velikost 15 x 8-10cm z Rtg nitko 
• 2x trebušne komprese 30-35x35cm iz gaze 4 sl.z Rtg nitko 
• 10x preparirni tamponi iz gaze št. 1  z Rtg nitko  (Iz 100% beljene bombažne gaze, gostote 12/8, osnovna dim. (10 x 8-10)cm, premer tampona 17 mm. Kontrastna nitka vtkana v gazi. Tampon oblikovan iz kosa gaze tako, da so vsi konci in proste niti spodviti v notranjost tampona preko silikonske gumice. Kvaliteta gaze mora ustrezati EN 14079). 
• 1x brizga luer tridelna 10ml
• 1x igla 1.2x40mm
• 1x igla 0,7x40 mm
• 1x  rezilo 20 
• 1x obliž 9-10x15mm
</t>
  </si>
  <si>
    <t>Skupaj:</t>
  </si>
  <si>
    <t>2.</t>
  </si>
  <si>
    <t>podsklop: SETI ZA GINEKOLOŠKO-PORODNI ODDELEK, sterilni</t>
  </si>
  <si>
    <t>SETI ZA GINEKOLOŠKO-PORODNI ODDELEK, sterilni</t>
  </si>
  <si>
    <t>Lastnost 2</t>
  </si>
  <si>
    <t>25010201</t>
  </si>
  <si>
    <t>SET ZA CARSKI REZ</t>
  </si>
  <si>
    <t xml:space="preserve">• 1x prevleka za instrumentarsko mizo
• 1x prevleka Mayo
• 1x rjuha T oblike ali z integriranimi hlačnicami, abdominalno odprtino 20x30cm z incizijsko folijo in vrečko za tekočino, velikost 235-285 X 280-340 cm
• 4 brisačke 
• 5x trebušne komprese 45-55x55-65 cm iz gaze 4sl.z Rtg nitko
• 2x plašč standard XL 
• 1x plašč special XL 
• 30x tamponi iz gaze št.5 z Rtg nitko 
• 10x tamponi iz gaze št. 4 z Rtg nitko
• 1x rezilo 20 
• 1x set Yankaver (CH30,  8mm, dol. 2-3m): cev z nastavkom Yankauer  CH 30, dol.2-3m, notranji premer aspiracijskega nastavka mora biti 8mm, s 4 stranskimi odprtinami, nastavek rahlo upognjen, z ročnikom pritrjenim na povezovalno cev z lijakastim nastavkom.  
• obliž za rano 25x10cm
</t>
  </si>
  <si>
    <t>25010202</t>
  </si>
  <si>
    <t>SET ZA GINEKOLOŠKE OPERACIJE-HSC</t>
  </si>
  <si>
    <t xml:space="preserve">• 1x prevleka za instrumentarsko mizo
• 1x ginekološka rjuha 250-260 X 300-310cm z vaginalno lepilno odprtino 8-9 X 11-12cm, zbiralno vrečko in integriranimi všitki za noge 
• 4x brisačke 
• 1x plašč standard L
• 1x plašč standard XL
• 20x tamponi iz gaze št. 4 z Rtg nitko
• 1x prevleka za kamero (dim.: 14x16x240-270cm; iz PVC, s pripomočkom (kartonasti vhodni del) za uvajanje ter samolepilnim trakom za pritrditev optike, teleskopsko gubanje, perforirana konica premera 5,5cm)
</t>
  </si>
  <si>
    <t>25010203</t>
  </si>
  <si>
    <t xml:space="preserve"> GINEKOLOŠKO - ABDOMINALNI SET</t>
  </si>
  <si>
    <t xml:space="preserve">• 1x prevleka za instrumentarsko mizo 
• 1x ginekološka rjuha z abdominalno lepilno odprtino 16-18 x 24-26 cm in z vaginalno odprtino  8-10 x 10-14 z zaščtnim prekrivalom ter integriranimi všitki za noge 235-285 x 290-350 cm
• 4x brisačke 
• 3x  plašč standard XL 
• 10x  tamponi iz gaze št. 5 z Rtg nitko 
• 10x zloženci iz gaze z Rtg nitko 12,5-20x8-10cm 
• 1x prevleka za kamero (dim.: 14x16x240-270cm; iz PVC, s pripomočkom (kartonasti vhodni del) za uvajanje ter samolepilnim trakom za pritrditev optike, teleskopsko gubanje, perforirana konica premera 5,5cm)
• 1x rezilo 11
• 4x obliž 5x 5-7 cm
• 2x ježek
• 1x brizga luer tridelna 2 ml
• 1x brizga luer tridelna 10 ml
• 1x brizga luer tridelna 20 ml
• 1x igla 1,2 x 100 mm
• 1x igla 1,2 x 40 mm
• 5x tamponi iz gaze vel. 4
</t>
  </si>
  <si>
    <t>25010204</t>
  </si>
  <si>
    <t>GINEKOLOŠKO-VAGINALNI SET</t>
  </si>
  <si>
    <t xml:space="preserve">• 1x prevleka za instrumentarsko mizo
• 1x prekrivalo 150x150cm 
• 1x rjuha 230-260x270-320 z integriranimi všitki za noge in  odprtino 8-10 x 10-14 cm 
• 1x prekrivalo 75x90cm 
• 1x transparentna zaščita z lepilnim trakom 50x50cm 
• 1x trak lepilni 
• 4x brisačke 
• 2x plašč standard L 
• 2 x plašč standard XL 
• 10x tamponi iz gaze št. 5 z Rtg nitko
• 20x tamponi iz gaze št.4 z Rtg nitko
• 10x zloženci iz gaze z Rtg nitko 15x8-10 cm
• 1x vrečka zbiralna za tekočino
• 1x rezilo 20
• 1x brizga luer tridelna 10 ml
• 1x brizga luer tridelna 20 ml
• 1x igla 1,2x100 mm
• 1x igla 1,2x 40 mm
• 40x tamponi iz gaze št. 4 z radiopačno črto
</t>
  </si>
  <si>
    <t>3.</t>
  </si>
  <si>
    <t>podsklop: SETI ZA ROKO, sterilni</t>
  </si>
  <si>
    <t>SETI ZA ROKO, sterilni</t>
  </si>
  <si>
    <t>Lastnost 1</t>
  </si>
  <si>
    <t>25010301</t>
  </si>
  <si>
    <t>SET ZA ROKO I</t>
  </si>
  <si>
    <t xml:space="preserve">• 1x prevleka za instrumentarsko mizo 
• rjuha v velikosti 100 x 150 cm
• 1x rjuha 160-200x260-320x315-385 cm, z elastično odprtino 3-5 cm, T oblika 
• 1x trak lepilni
</t>
  </si>
  <si>
    <t>25010302</t>
  </si>
  <si>
    <t>SET ZA ROKO II</t>
  </si>
  <si>
    <t xml:space="preserve">• 1x prevleka za instrumentarsko mizo 
• 1x rjuha 160-200x260-320x315-386 cm z elastično odprtino 3-5 cm, T oblika 
• 1x pregrinjalo  150X150 cm 
• 1x trak lepilni 
• 2x plašč standard  XL 
• 6x tamponi iz gaze z Rtg.nitko ch5 
• 10x zloženci iz gaze z Rtg nitko 15x8cm 
• 1x povoj krep elastični 12cm x 5m 
• 1x vata v traku 15cm x 3m 
• 1x brizga luer tridelna 10mm
• 1x igla 0,7x40mm
</t>
  </si>
  <si>
    <t>4.</t>
  </si>
  <si>
    <t>podsklop: SETI ZA ŽILNE OPERACIJE, sterilni</t>
  </si>
  <si>
    <t>SETI ZA ŽILNE OPERACIJE, sterilni</t>
  </si>
  <si>
    <t>25010401</t>
  </si>
  <si>
    <t>SET ZA BY PASS</t>
  </si>
  <si>
    <t xml:space="preserve">• 1x prevleka za instrumentarsko mizo, ojačana
• 1x magnet za igle 11-12cm
• 2x prevleka Mayo 80x 145 cm standard
• 4x brisačka
• 2x plašč standard  Xl
• 1x plašč ojačan XL
• 1x rjuha z U zarezo 245 x 300 x 20x 120 cm, ojačana v incizijskem predelu
• 1x rjuha T 350 x 225 x ; odprtina 70 x 65 ; anestzijska rjuha ojačana v incizijskem predelu, centralno pozicionirana
• 1x rjuha 175 x150 nelepilna
• 1x kompresa samolepilna (Kompresa s samolepilnim robom in ojačano vpojnostjo na daljši strani. Velikost: 75-90x90-110 cm)
• 20x zloženci iz gaze 10 x10-12,5 cm 12 sl. z Rtg nitko
• 10x netkani tamponi z Rtg nitko št 5.
• 10x preparirni tamponi  št. 2 z Rtg nitko (iz 100% beljene bombažne gaze, gostote 12/8, osnovna dim. (20x18)cm, premer tampona 35 mm; kontrastna nitka, oblikovan iz kosa gaze tako, da so vsi konci in proste niti spodviti v notranjost tampona)
• 2x trebušna kompresa 40-45x40-45 cm iz gaze z Rtg nitko 4 sl.
• 2x trebušne komprese 50x50-60 cm iz gaze z Rtg nitko 4 sl. 
• 1x ježek
• 2x trak samolepilni 
• 2x igla 1,2x40
• 1x igla 1,8x100 
• 1x rezilo 11 
• 1x rezilo 10
• 2x brizga luer tridelna 20 ml
• 1x brizga luer tridelna 10 ml 
• 1x brizga luer tridelna 2 ml 
• 1x vrečka za odpadke samolepilna PVC 35-45x35-45 cm
• 1x dren redon radiopačen ch12
• 1x steklenica redon 400 ml
• 1x set Yankaver Ch25/4mm,3,5m
• 2x vata 25x300cm
</t>
  </si>
  <si>
    <t>25010402</t>
  </si>
  <si>
    <t>SET ZA VARICE</t>
  </si>
  <si>
    <t>• 1x prevleka za instrumentarsko mizo                                     
• 3x plašč standard  XL 
• 1x rjuha z U zarezo (200-230 cm x 260-300 cm, dolžina samolepljive zareze: 90-100cm; širina zareze: 7-10 cm; ojačani vpojni del v predelu operativnega polja)
• 1x rjuha L 
• 20x zloženci iz gaze 10 x 15-20 cm,12 sl. z Rtg nitko 
• 10x netkani tamponi z Rtg nitko št. 5
• 4x  brisačke 
• 1x brizga luer tridelna 20 ml 
• 1x rezilo 20
• 1x rezilo 10</t>
  </si>
  <si>
    <t>25010403</t>
  </si>
  <si>
    <t>SET ZA VARICE – LASER</t>
  </si>
  <si>
    <t xml:space="preserve">• 1x prevleka za instrumentarsko mizo  
• 2x plašč standard  XL 
• 1x rjuha z U zarezo (200-230 cm x 260-300 cm, dolžina samolepljive zareze: 90-100cm; širina zareze: 7-10 cm; ojačani vpojni del v predelu operativnega polja)
• 1x  rjuha L 
• 1x kompresa samolepilna (Kompresa s samolepilnim robom in ojačano vpojnostjo na daljši strani. Velikost: 75-90x90-110 cm)
• 10x zloženci iz gaze 10x12-13cm z Rtg nitko 
• 10x netkani tamponi z Rtg nitko št. 5 
• 3x brisačke
• 1x trak za pritrjevanje kablov-ježek
• 1x trak lepilni
• 1x prevleka za kamero, 17 -18 cm, 250-300 cm, 
• 2x trebušne komprese 40-50x60-65cm netkane z Rtg nitko 4 sl 
• 1x podaljšek za perfuzor 3,5 - 4 m
• 1x brizga luer tridelna 10 ml 
• 1x igla 0,7x50-60 mm 
• 1x igla 1,2x40
• 2x vata 25x300 cm
</t>
  </si>
  <si>
    <t>25010404</t>
  </si>
  <si>
    <t>SET ZA PACE MAKER</t>
  </si>
  <si>
    <t xml:space="preserve">• 1x prevleka za instrumentarsko mizo 
• 2x plašč standard  XL;
• 1x rjuha  200-200x270-280 cm z ovalno odprtino 12-15x20-25 cm v višini ključnice z incizijsko folijo, z ojačanim vpojnim delom 95-100x80-85 cm, 
• 1 kom vrečka za RTG 47-50x52-55cm PVC z elastiko
• 5x tamponi iz gaze z Rtg nitko št.5, 
• 10x zloženci iz gaze z Rtg nitko vel. 10X20cm,
• 1x folija incizijska antimik. &gt; 20x20cm, 
• 1x igla 1,2 x 38-40 mm
• 1x igla 0,7 x 40-50 mm; 
• 1x brizga luer tridelna 20ml; 
• 1x rezilo za skalpel 10
• 1x magnet za igle
• 2x obliž za rano 9-10x15 cm
</t>
  </si>
  <si>
    <t>5.</t>
  </si>
  <si>
    <t>podsklop: SET ZA ARTROSKOPIJO, sterilni</t>
  </si>
  <si>
    <t>ZAPRT</t>
  </si>
  <si>
    <t>SET ZA ARTROSKOPIJO, sterilni</t>
  </si>
  <si>
    <t>25010501</t>
  </si>
  <si>
    <t>SET ZA ARTROSKOPIJO</t>
  </si>
  <si>
    <t xml:space="preserve">• 1x prevleka za instrumentarsko mizo 
• 1x rjuha artroskopska 200-240x290-350 z dvema elastičnima odprtinama 5-7 cm in  zbiralno vrečko U, z oporo in odprtino za iztok
• 1x prevleka za nogo S (dim.: 25-35 x 50-60cm, teleskopsko zložena ), 1x trak lepilni (dim.:8-11x45-55cm)
• 1x plašč standard XL 
• 1x plašč special XXL 
• 2x cev aspiracijska 7mmx 250-300 cm 
• 10x tamponi iz gaze z Rtg nitko št.5 
• 10x zloženci iz gaze z Rtg nitko 12,5-20 x 8-10cm 
• 1x rezilo 11 
• 1x brizga luer 20 ml 
• 1x krep povoj 12-15cm x 5m
• 1x igla 1,2x40
• 1x igla 0,7x40
• 1x trak lepilni - ježek    
</t>
  </si>
  <si>
    <t>6.</t>
  </si>
  <si>
    <t xml:space="preserve">podsklop:  RJUHE IN PREVLEKE, sterilne </t>
  </si>
  <si>
    <t xml:space="preserve"> RJUHE IN PREVLEKE, sterilne </t>
  </si>
  <si>
    <t>25010601</t>
  </si>
  <si>
    <t>KOMPRESA S SAMOLEP. ROBOM, dim.: 75-90cmx 90-100cm</t>
  </si>
  <si>
    <t>lepljivi rob na daljši strani; ojačani vpojni del v predelu operativnega polja.</t>
  </si>
  <si>
    <t>25010602</t>
  </si>
  <si>
    <t xml:space="preserve">RJUHA S SAMOL. ROBOM, dim.: 175-190x175-200cm  </t>
  </si>
  <si>
    <t>ojačani vpojni del v predelu operativnega polja; v primeru neenakih stranic je lepljivi rob na daljši strani</t>
  </si>
  <si>
    <t>25010603</t>
  </si>
  <si>
    <t>RJUHA Z  U ZAREZO, 200-230 cm x 260-300 cm</t>
  </si>
  <si>
    <t>dolžina samolepljive zareze:  90-100cm; širina zareze: 7-10 cm; ojačani vpojni del v predelu operativnega polja.</t>
  </si>
  <si>
    <t>25010604</t>
  </si>
  <si>
    <t xml:space="preserve">RJUHA Z  DVOJNO U ZAREZO, dim.: 190-210 x 245-275cm; U-izrez 18-24 x 90-120cm </t>
  </si>
  <si>
    <t>integrirano perianalno pokrivalo z elastiko</t>
  </si>
  <si>
    <t>25010605</t>
  </si>
  <si>
    <t>RJUHA ZA ZASLON dim.:  320-340x235-260 cm z  incizijsko folijo 60-70x30-35 cm</t>
  </si>
  <si>
    <t>rjuha -paravan - prozorna folija  z  incizijsko folijo, zbiralno vrečko, dvema žepoma za instrumente in zankami oz.ježki za cevi</t>
  </si>
  <si>
    <t>25010606</t>
  </si>
  <si>
    <t>RJUHA ZA NOGO, dim.: 220-240 x 300-320 cm,  z eno elast.odprtino</t>
  </si>
  <si>
    <t>z elastično odprtino  premera 6-8 cm in ojačani vpojni del v predelu operativnega polja</t>
  </si>
  <si>
    <t>25010607</t>
  </si>
  <si>
    <t>RJUHA ZA NOGO, dim.: 220-240x300-320 cm, z dvema elast.odprtinama</t>
  </si>
  <si>
    <t>z elastičnima odprtinama premera 6-8 cm, ojačani vpojni del v predelu operativnega polja</t>
  </si>
  <si>
    <t>25010608</t>
  </si>
  <si>
    <t>RJUHA ZA ARTROSKOPIJO KOLENA, dim.: 275-305cm zgornji del, 220-240 spodnji del x 290-320 cm</t>
  </si>
  <si>
    <t>rjuha artroskopska z dvema odprtinama, T-oblike;  z  zbiralno vrečko U z oporo in dvema odprtinama za iztok; ojačani del v predelu operativnega polja.</t>
  </si>
  <si>
    <t>(kot 3M 1194)</t>
  </si>
  <si>
    <t>25010609</t>
  </si>
  <si>
    <t>RJUHA ZA GINEKOLOŠKE OPERACIJE-HSC, dim.: 2500-260 x 310cm</t>
  </si>
  <si>
    <t>z vaginalno lepilno odprtino 8-9x 11-12cm, zbiralno vrečko in integriranimi všitki za noge;</t>
  </si>
  <si>
    <t>25010610</t>
  </si>
  <si>
    <t>RJUHA  ZA GINEKOLOŠKO - ABDOMINALNE OPERACIJE, dim.: 235-285cm x 290-350 cm</t>
  </si>
  <si>
    <t xml:space="preserve">ginekološka rjuha z abdominalno lepilno odprtino (18-23x27-33cm) in z vaginalno odprtino (8-10 x 10-14 cm)z zaščtnim prekrivalom ter integriranimi všitki za noge; </t>
  </si>
  <si>
    <t>25010611</t>
  </si>
  <si>
    <t>RJUHA ZA GINEKOLOŠKO – VAGINALNE OPERACIJE, dim.: 220-260 x 270-330 cm</t>
  </si>
  <si>
    <t xml:space="preserve"> z integriranimi všitki za noge in odprtino (8-10 x 10-14 cm); 1x transparentna zaščita z lepilnim trakom 50x50cm: </t>
  </si>
  <si>
    <t>25010612</t>
  </si>
  <si>
    <t xml:space="preserve">PREVLEKA ZA INSTRUMENTARSKO MIZO, dim.: 140-160x190-210 cm </t>
  </si>
  <si>
    <t xml:space="preserve">rjuha za prekrivanje inštrumentarske mize z ojačanim vpojnim sredinskim delom po dolžini rjuhe širine &gt;75cm; </t>
  </si>
  <si>
    <t>25010613</t>
  </si>
  <si>
    <t>PREVLEKA ZA  MAYO MIZICO, dim.: 80-85x144-150cm</t>
  </si>
  <si>
    <t xml:space="preserve">zaščita za Mayo mizico, vrečaste oblike, teleskopsko zložena, označena smer oblačenja, zgornji del prekrit z vpojnim materialom; </t>
  </si>
  <si>
    <t>25010614</t>
  </si>
  <si>
    <t>RJUHA ZA PACE MAKER, dim.220x330cm</t>
  </si>
  <si>
    <t>rjuha z dvema samolepilnima odprtinama 12x12cm v zgornji tretjini rjuhe</t>
  </si>
  <si>
    <t>25010615</t>
  </si>
  <si>
    <t>RJUHA Z LEPLJIVO ODPRTINO 7-8cm (ali 6x8cm), dim: 75x90cm</t>
  </si>
  <si>
    <t>rjuha z lepljivo odprtino na sredini</t>
  </si>
  <si>
    <t>7.</t>
  </si>
  <si>
    <t>podsklop: SETI  ZA ORTOPEDSKE OPERACIJE, sterilni</t>
  </si>
  <si>
    <t>SETI  ZA ORTOPEDSKE OPERACIJE, sterilni</t>
  </si>
  <si>
    <t>25010701</t>
  </si>
  <si>
    <t>SET ZA KOLK Castum</t>
  </si>
  <si>
    <t xml:space="preserve">• 1x prevelka za instrumentarsko mizo ojačana, 150-170x220 230cm 
• 2x prevleka Mayo
• 1x U-rjuha 200-300 x 260-300, dol.samol.zareze: 90-100cm, širina zareze 7-10cm, ojačan vpojni del v predelu operativnega polja) 
• 1x rjuha L, 
• 1x rjuha z dvojno U-zarezo (dim.: 190-210 x 245-275cm; U-izrez 18-24 x 90-120cm , integrirano perianalno pokrivalo z elastiko)
• 1x trak lepilni 
• 2x prevleka za nogo ortopedska L(dim.: 28-32 x 115-130 cm, prevleka za noge - ortopedska L , zložena kot rolo, elastična, nepropustna, iz nedrsečega materiala, s traki za povlečenje)
• 4x brisačke
• 2x plašč special XXL 
• 1x ježek 
• 20x zloženci iz gaze 10x20cm z Rtg nitko 
• 12x tamponi iz gaze z Rtg nitko št.5
• 3x rezilo 20 
• 1x brizga 50-60 ml za spiranje 
• 1x vrečka zbiralna za tekočino (dim.: 50 x 55 cm; zbiralna vrečka trikotna za tekočino, samolepilna, možnost priključitve na aspirator, z oporo)
• 2x vatiranec netkan 15-20x40cm
• 1x vrečka za odpadke PVC 40x40 samolepilna 
• 4x rokavica kirurška sterilna brez talka ch 8
• 1x rokavica kirurška sterilna brez talka ch 7
• 1x op kompresa lepilna (Kompresa s samolepilnim robom in ojačano vpojnostjo na daljši strani. Velikost: 75-90x90-110 cm)
</t>
  </si>
  <si>
    <t>25010702</t>
  </si>
  <si>
    <t>SET ZA KOLENO Castum</t>
  </si>
  <si>
    <t xml:space="preserve">• 1x rjuha za instrumentarsko mizo ojačano 150-170x220-230cm
• 2x prevleka Mayo
• 1x U-rjuha 200-300 x 260-300, dol.samol.zareze: 90-100cm, širina zareze7-10cm, ojačan vpojni del v predelu operativnega polja 
• 1x O-rjuha za nogo (dim.: 220-240 x 300-320 cm, z eno elast.odprtino, z elastično odprtino premera 6-8 cm in ojačani vpojni del v predelu operativnega polja)
• 1x kompresa lepilna 100x80cm – neojačana  
• 1x kompresa lepilna (Kompresa s samolepilnim robom in ojačano vpojnostjo na daljši strani. Velikost: 75-90x90-110 cm. )
• 1x trak lepilni 
• 1x prevleka za nogo ortopedska S (dim.: 16-18 x 72-80cm, prevleka za noge ortopedska S , zložena kot rolo, elastična, nepropustna, iz nedrsečega materiala, s traki za povlečenje)
• 4 brisačke
• 2x plašč special XXL 
• 1x ježek 
• 20x zloženci iz gaze 10x20cm z Rtg nitko 
• 10x tamponi iz gaze z Rtg nitko št.5
• 2x rezilo 20
• 1x rezilo 15 
• 1x rezilo 10; 
• 1x vatiranec netkan 15-20x30cm 
• 1x vrečka za odpadke PVC 40x40 samolepilna
• 3x rokavica kirurška sterilna brez talka ch8
• 1x rokavica kirurška sterilna brez talka ch7
1 x brizga 50-60 ml za izpiranje 
• 1x brizga luer lock  60ml 
• 1x brizga luer lock 20ml
• 2x igla 0,7x40mm 22G 
• 1x igla 1,8x100mm 15G
• 1x krep povoj15x3-4,5 m
</t>
  </si>
  <si>
    <t>25010703</t>
  </si>
  <si>
    <t>SET ZA KRIŽNE Castum</t>
  </si>
  <si>
    <t xml:space="preserve">• 1x prevleka za instrumentarsko mizo; 
• 1x prevleka Mayo; 
• 1x plašč standard XL
• 2x plašč special XXL
• 1x rjuha lepilna M; 
• 1x kompresa lepilna - neojačana (Kompresa s samolepilnim robom. Velikost: 75-90x90-110 cm ); 
• 1x kompresa lepilna (Kompresa s samolepilnim robom in ojačano vpojnostjo na daljši strani. Velikost: 75-90x90-110 cm); 
• 1x rjuha artroskopska z dvema odprtinama,  T-oblike, 290 (zgornji del, 230 spodnji del x 305 cm (+/-5%) z  zbiralno vrečko U , z oporo in dvema odprtinama za iztok, ojačani del v predelu operativnega polja; 
• 1x trak lepilni; 
• 1x raztegljiva štokineta S;
•  1x ježek;
•  1x marker;
• 10x tamponi iz gaze št.5; 
• 20x zloženci iz gaze 10x20; 
• 1x povoj krep 12-15cmx 4,5-5m; 
• 2x cev aspiracijska 7mm x 300-350cm; 
• 2x igla 1,2 x40;
• 1x igla 0,7x40 
• 1x rezilo 10, 
• 1x rezilo 11; 
• 1x rezilo 20;
•  1x brizga luer tridelna 20  ml; 
• 4x brisačke vpojne; 
• 1x vrečka za odpadke samolepilna PVC 33-40 x 38-41 cm; 
                                                     </t>
  </si>
  <si>
    <t>25010704</t>
  </si>
  <si>
    <t>SET ZA HALUKS</t>
  </si>
  <si>
    <t xml:space="preserve">• 1x prevleka za instrumentarsko mizo  
• 1xprevleka za mayo mizo
• 1xplašč special XXL
• 1x rjuha O (RJUHA ZA NOGO, dim.: 220-240 x 300-320 cm; z elastično odprtino  premera 6-8 cm in ojačani vpojni del v predelu operativnega polja)
• 2x rjuha L 
• 1x kompresa s samolepljivim robom, dim. 75-90x90-100cm 
• 20x zloženci iz gaze 10x20cm z Rtg nitko 
• 10x netkani tamponi z Rtg nitko št. 5 (tampon je lahko tudi iz gaze - tkan)
• 1x rokavice sterilne brez talka ch. 8
• 1x trak za pritrjevanje kablov-ježek
• 1x rezilo 15
• 1xrezilo 20
• 1x vata 10cmx300cm
• 1xkrep povoj 10cmx 300cm
• 1x brizga luer tridelna 50-60 ml 
</t>
  </si>
  <si>
    <t>8.</t>
  </si>
  <si>
    <t>podsklop: SET UNIVERZALNI ZA ORL področje, sterilen</t>
  </si>
  <si>
    <t>SET UNIVERZALNI ZA ORL področje, sterilen</t>
  </si>
  <si>
    <t>25010801</t>
  </si>
  <si>
    <t>SET  ZA ORL UNIVERZALNI</t>
  </si>
  <si>
    <t xml:space="preserve">• 1x prevleka Mayo
• 1x kompresa lepilna 90x 75 cm 
• 1x U-rjuha 190-210x270-280 z lepilnim U izrezom 6-7x80-95, mehkejši material  
</t>
  </si>
  <si>
    <t>9.</t>
  </si>
  <si>
    <t>podsklop: SET ZA SEPTIKO, sterilen</t>
  </si>
  <si>
    <t>SET ZA SEPTIKO, sterilen</t>
  </si>
  <si>
    <t>25010901</t>
  </si>
  <si>
    <t>SET ZA SEPTIKO I</t>
  </si>
  <si>
    <t xml:space="preserve">• 1x zaščita za mizo 100x100cm
• 4x op. kompresa 75x75cm z lepilnim robom
• 10x netkan tampon št.5, premera 6,5cm z RTG nitko
• 10x netkan  zloženec 10x10cm, 6 sl. z RTG nitko
• 5x netkan zloženec 7,5x7,5cm, 6 sl. z RTG nitko 
• 5x netkan  zloženec 5x5cm, 6. sl. z RTG nitko
</t>
  </si>
  <si>
    <t>Naročnik dopušča tudi tampone in zložence iz tkanega materiala.</t>
  </si>
  <si>
    <t>25010902</t>
  </si>
  <si>
    <t>SET ZA SEPTIKO II</t>
  </si>
  <si>
    <t xml:space="preserve">• 1x zaščita za mizo 100x100cm
• 1x op. kompresa 100x100cm z lepljivo odprtino 11x12cm
• 1x op. kompresa 75x75cm
• 10x netkan tampon št.5, premera 6.5cm z RTG nitko
• 10x netkan  zloženec 10x10cm, 6sl. z RTG nitko, 
• 5x netkan  zloženec 7,5x7,5cm, 6 sl. z RTG nitko
• 5x netkan i zloženec 5x5cm, 6 sl. z RTG nitko
• 2x plastična posodica 250ml
• 1x plastičen pean, 24cm 
• 1x brizga luer tridelna 5ml
</t>
  </si>
  <si>
    <t>10.</t>
  </si>
  <si>
    <t>podsklop:  SETI IN PERILO OPER ZA OČESNI ODDELEK, sterilen</t>
  </si>
  <si>
    <t xml:space="preserve"> SETI IN PERILO OPER ZA OČESNI ODDELEK, sterilen</t>
  </si>
  <si>
    <t>25011008</t>
  </si>
  <si>
    <t xml:space="preserve">RJUHA OFTALMOLOŠKA 1., dim.: 140-150x140-150cm  </t>
  </si>
  <si>
    <t xml:space="preserve">1 x prekrivalo 140-150 x 140-150 cm z odprtino 7-9 x 9-11,5 cm in integrirano incizijsko folijo in zbirno vrečko 29 x 22 cm in žico za formiranje, neprepustna, alkohol odbojna </t>
  </si>
  <si>
    <t xml:space="preserve">tekstil mora biti nevtralnega vonja </t>
  </si>
  <si>
    <t>25011009</t>
  </si>
  <si>
    <t xml:space="preserve">RJUHA OFTALMOLOŠKA 2. , dim.: 150-160cm x 160-170cm; </t>
  </si>
  <si>
    <t xml:space="preserve"> 1 x prekrivalo 150-160 x 160-170 cm z lepljivo (16 x 24 cm) ovalno odprtino 6 x 17 cm in dvema zbirnima vrečkama 29 x 22 cm, 45g/m2 (100% viskoza + LDPE folija)</t>
  </si>
  <si>
    <t>25011010</t>
  </si>
  <si>
    <t>RJUHA OFTALMOLOŠKA 3. , dim: 150-160cm x 160-170cm</t>
  </si>
  <si>
    <t xml:space="preserve"> 1 x prekrivalo 150-160 x 160-170 cm z integrirano incizijsko folijo v obliki nepravilnega peterokotnika dim. 10x8x8x9x4 cm, z odprtino fi 5 cm in dvema zbirnima vrečkama 29 x 22 cm (+/-2 cm) ter žico za formacijo; neprepustna; alkohol odbojna</t>
  </si>
  <si>
    <t>25011003</t>
  </si>
  <si>
    <t>ZAŠČITA ZA OPORNIKE ROK, dim. 24-28X75-85cm</t>
  </si>
  <si>
    <t xml:space="preserve">2 x zaščita za opornike rok s trakovi za fiksacijo in enostransko perforacijo </t>
  </si>
  <si>
    <t>25011004</t>
  </si>
  <si>
    <t>SET OFTALMOLOŠKI – siva mrena</t>
  </si>
  <si>
    <t xml:space="preserve">• 1x prevleka za inštr. mizo, dim.140-160x190-210 cm 
• 1x prekrivalo 140-150 x 140-150 cm z odprtino 7-9 x 9-11,5 cm in integrirano incizijsko folijo in zbirno vrečko 29 x 22 cm in žico za formiranje, neprepustna, alkohol odbojna 
• 1x plašč L
• 2x zaščita za opornike rok, dim. 25x80cm 
• 1x1,2 mm lanze nož MRV 20g, 2,65 cler cornea nož 45° 
• 7x tamp.tkani  št. 3 
• 1x Merocel gobice za čiščenje noža 6-8 x 6-8cm
• 1x brizga 5ml luer-lock
• 1x brizga 60ml luer-lock
• 1x  brizga luer tridelna 3ml
• 1x  brizga 1ml inzulinka
• 1x  igla hidrodisektor 40x22 27g
• 1xigla 45x16
</t>
  </si>
  <si>
    <t>25011005</t>
  </si>
  <si>
    <t>SET OFTALMOLOŠKI-intravitrealne injekcije</t>
  </si>
  <si>
    <t xml:space="preserve">• 1x ovojna kompresa 2-slojna 90x90cm 
• 1x kompresa 90x75cm z lepilno ovalno odprtino 5x3cm 
• 7x tamponi iz gaze št.3 (iz 100% beljene bombažne gaze, gostote 12/8, osnovna dim. (20x20)cm, premer tampona 40 mm, oblikovan iz kosa gaze tako, da so vsi konci in proste niti spodviti v notranjost tampona, kvaliteta gaze mora ustrezati EN 14079) 
• 5x zloženci iz gaze 10x10cm, 12 sl.
• 4x palčke vatirane
• 1x brizga luer 10ml napolnjena s fiziološko raztopino (0,9% NaCl)
</t>
  </si>
  <si>
    <t>25011006</t>
  </si>
  <si>
    <t>SET OFTALMOLOŠKI – plastična kirurgija</t>
  </si>
  <si>
    <t xml:space="preserve">• 1x prevleka za inštrumentarsko mizo
• 1x plašč XL 
• 1x plašč L 
• 2x krpice za roke 
• 1x prekrivalo 150 x 160 cm z incizijsko folijo 10x8x8; 9x4 cm z odprtino fi 5 cm in dvema zbirnima vrečkama 29 x 22 cm ter žico za formacijo, neprepustno, alkohol odbojno
• 5x palčka PRO-OPHTA – cigareti 
• 6x tampon št.2  (iz 100% beljene bombažne gaze, gostote 12/8, osnovna dim. (20x18)cm, premer tampona 35 mm; kontrastna nitka, oblikovan iz kosa gaze tako, da so vsi konci in proste niti spodviti v notranjost tampona)
• 10xtampon št.1
• 5x kompresa 5x5 cm  
• 5x kompresa 10x10 cm
• 1x brizga 5ml – 
• 1x igla 0,15x46 
• 2 x zaščita za stol  25x60cm- perforirana 27 cm
</t>
  </si>
  <si>
    <t>25011007</t>
  </si>
  <si>
    <t>SET OFTALMOLOŠKI - blefaroplastika</t>
  </si>
  <si>
    <t xml:space="preserve"> • 1x prevleka za inštrumentarsko mizo
• 1x plašč XL 
• 1x plašč L
• 2x krpice za roke 
• 1x prekrivalo 150-160 x 160-170 cm z lepljivo (16 x 24 cm) ovalno odprtino 6 x 17 cm in dvema zbirnima vrečkama 29 x 22 cm, 45g/m2 (100% viskoza + LDPE folija)
• 5x palčka PRO-OPHTA – cigareti 
• 6x tampon št.2 
• 10x tampon št.1
• 5x kompresa 5x5 cm 
• 5x kompresa 10x10 cm
• 1x  brizga 5ml 
• 1x  igla 0,15x45 
• 2x zaščita za stol  25x60cm- perforirana 27 cm
</t>
  </si>
  <si>
    <t>11.</t>
  </si>
  <si>
    <t>podsklop: PREVLEKA ZA NOGO I, sterilna</t>
  </si>
  <si>
    <t>PREVLEKA ZA NOGO I, sterilna</t>
  </si>
  <si>
    <t>25011101</t>
  </si>
  <si>
    <t>PREVLEKA  ZA NOGO  S, dim.: 25-35 x 50-60cm</t>
  </si>
  <si>
    <t>teleskopsko zložena</t>
  </si>
  <si>
    <t>25011102</t>
  </si>
  <si>
    <t xml:space="preserve">PREVLEKA  ZA NOGO L, dim.: 25-35 x 100–120 cm </t>
  </si>
  <si>
    <t>12.</t>
  </si>
  <si>
    <t>podsklop: PREVLEKA ZA NOGO ORTOPEDSKA, sterilna</t>
  </si>
  <si>
    <t>PREVLEKA ZA NOGO ORTOPEDSKA, sterilna</t>
  </si>
  <si>
    <t>25011201</t>
  </si>
  <si>
    <t>PREVLEKA ZA NOGO ORTOPEDSKA S, dim.:  16-18 x 72-80cm</t>
  </si>
  <si>
    <t>prevleka  za noge –  ortopedska S , zložena kot rolo, elastična, nepropustna, iz nedrsečega materiala, s traki za povlečenje;</t>
  </si>
  <si>
    <t>25011202</t>
  </si>
  <si>
    <t>PREVLEKA ZA NOGO ORTOPEDSKA L, dim.: 28-32 x 115-130 cm</t>
  </si>
  <si>
    <t>prevleka  za noge - ortopedska L , zložena kot rolo,  elastična, nepropustna, iz nedrsečega materiala, s traki za povlečenje</t>
  </si>
  <si>
    <t>13.</t>
  </si>
  <si>
    <t>podsklop: TRAK  LEPILNI</t>
  </si>
  <si>
    <t>TRAK  LEPILNI</t>
  </si>
  <si>
    <t>25011301</t>
  </si>
  <si>
    <t>TRAK ZA PRITRJEVANJE KABLOV – JEŽEK, dim.: 2-3x19-25 cm</t>
  </si>
  <si>
    <t>velcro- ježek, samolepilni</t>
  </si>
  <si>
    <t>25011302</t>
  </si>
  <si>
    <t>TRAK SAMOLEPILNI, dim.: 8-11x45-55cm</t>
  </si>
  <si>
    <t>25011303</t>
  </si>
  <si>
    <t>TRAK ZA PRITRJEVANJE DRENOV, dim. 12-16 x 4-5cm</t>
  </si>
  <si>
    <t>trak lepilni, dvojni</t>
  </si>
  <si>
    <t>25011304</t>
  </si>
  <si>
    <t>TRAK ZA FIKSIRANJE NOGE NA OPORNICO  60x6cm z ježkom- ježek 15 cm</t>
  </si>
  <si>
    <t xml:space="preserve"> samolepilni, za fiksiranje noge na opornico pri operaciji kolenska endoproteza</t>
  </si>
  <si>
    <t xml:space="preserve">Trak izdelan iz PP (min. 70 g/m2) </t>
  </si>
  <si>
    <t>25011305</t>
  </si>
  <si>
    <t>TRAK ZA FIKSIRANJE NOGE NA STOJALO, dim. 43x5 cm trak, zaklepna zanka 10x5 cm</t>
  </si>
  <si>
    <t>Trak ozki z zaklepno zanko</t>
  </si>
  <si>
    <t>14.</t>
  </si>
  <si>
    <t>podsklop: ROKAV, sterilen</t>
  </si>
  <si>
    <t>ROKAV, sterilen</t>
  </si>
  <si>
    <t>25011401</t>
  </si>
  <si>
    <t xml:space="preserve">ROKAV </t>
  </si>
  <si>
    <t xml:space="preserve"> nepremočljiv; s pletenim robom za zapestje in elastiko na zgornjem delu, </t>
  </si>
  <si>
    <t>15.</t>
  </si>
  <si>
    <t>podsklop: PREVLEKE ZA APARATE-KAMERE</t>
  </si>
  <si>
    <t>PREVLEKE ZA APARATE-KAMERE</t>
  </si>
  <si>
    <t>25011501</t>
  </si>
  <si>
    <t>PREVLEKA ZA ENDOSKOPSKO KAMERO, dim.: 14x16x240-270cm</t>
  </si>
  <si>
    <t>iz PVC, s pripomočkom (kartonasti vhodni del) za uvajanje ter samolepilnim trakom za pritrditev optike, teleskopsko gubanje, perforirana konica premera 5,5cm</t>
  </si>
  <si>
    <t>sterilno</t>
  </si>
  <si>
    <t>25011502</t>
  </si>
  <si>
    <t xml:space="preserve">PREVLEKE ZA RTG APARAT, dim.: , 75-85 x 65-75cm </t>
  </si>
  <si>
    <t>prevleka za Rtg aparat, PVC, na elastiko</t>
  </si>
  <si>
    <t>25011503</t>
  </si>
  <si>
    <t>PREVLEKA ZA TEE SONDO</t>
  </si>
  <si>
    <t>komplet s sponko in varovalom proti ugrizu ter gelom v brizgalki, brez lateksa, za odrasle, 15X32X1100mm</t>
  </si>
  <si>
    <t>nesterilna</t>
  </si>
  <si>
    <t>25011504</t>
  </si>
  <si>
    <t>Prevleka za ultrazvočno sondo, dim. 15x122 cm cm</t>
  </si>
  <si>
    <t>25011505</t>
  </si>
  <si>
    <t>Prevleka za mikroskop Zeiss tip 75, dim. 122x254 cm</t>
  </si>
  <si>
    <t>ref: 306075 Zeiss ali enakovredno</t>
  </si>
  <si>
    <t>16.</t>
  </si>
  <si>
    <t>podsklop:  SETI  UROLOŠKI IN PROKTOLOŠKI, sterilni</t>
  </si>
  <si>
    <t xml:space="preserve"> SETI  UROLOŠKI IN PROKTOLOŠKI, sterilni</t>
  </si>
  <si>
    <t>25011601</t>
  </si>
  <si>
    <t>SET ZA TRANSURETRALNO RESEKCIJO (TUR)</t>
  </si>
  <si>
    <t xml:space="preserve">• 1X prevleka za instrumentarsko mizo
• 1x rjuha z integriranimi nogami, z lepilno odprtino cca 7cmx10cm, z zbiralno vrečko z izpustom in sitom  (velikost rjuhe cca. 230-204X240-250cm)
• 1x plašč specialni, velikost XXL
• 1x plašč standard, velikost XL
• 6x tampon iz gaze št.5 z RTG nitko
• 2x celulozna brisačka
• 1x zaščita za kamero (cca 13X250cm)
• 1x ježek
</t>
  </si>
  <si>
    <t>25011602</t>
  </si>
  <si>
    <t>SET ZA LAPARASKOPSKO RADIKALNO PROSTATEKTOMIJO (RRP)</t>
  </si>
  <si>
    <t xml:space="preserve">• 1x prevleka za instrumentarsko mizo, ojačana
• 1x prevleka za Mayo mizo 
• 1x rjuha M,  ojačana
• 1x rjuha L, ojačana
• 2x kompresa samolepilna, ojačana (Kompresa s samolepilnim robom in ojačano vpojnostjo na daljši strani. Velikost: 75-90x90-110 cm)
• 6x celulozna brisačka
• 2x plašč standard XL
• 2x plašč standard XXL
• 2x ježek
• 10x tampon iz gaze št.5 z Rtg nitko
• 10x zloženec iz gaze cca 10x10cm z Rtg nitko
• 10x zloženec iz gaze cca 8-10x12,5-15cm z Rtg nitko
• 1x rezilo 11
• 3x brizga luer tridelna 10ml
• 1x igla 1.2x40mm 
• 1x brizgalka 50ml s kateter nastavkom
• 1x urinska vrečka za urno diurezo 2000ml
• 1x urinski kateter Folly silikonski CH 18
• 4x obliž cca 5x7cm
• 4x obliž cca 9x10cm
• 1x obliž cca 9x15cm
</t>
  </si>
  <si>
    <t>25011603</t>
  </si>
  <si>
    <t>SET HEMEROIDI</t>
  </si>
  <si>
    <t xml:space="preserve">•   1x prevleka za instrumentarsko mizo                                                                       • 1x plašč specialni  velikost XXL
• 1x plašč standard, velikost XL
• 5X tampon iz gaze št. 5 za RTG nitko
• 5x tampon iz gaze št.4 z Rtg nitko
• 10x zloženci iz gaze velikosti 12,5-15 x 8-10cm z Rtg nitko
• 1x ginekološka rjuha z integriranimi hlačnicami (250x290cm) z lepilno odprtino (cca 10x10cm) in zbiralno vrečko
• 2x celulozna brisačka
• 2x obliž 9x20
• 1x vatiranec, netkan, 10x5
</t>
  </si>
  <si>
    <t>VII.</t>
  </si>
  <si>
    <t>PLAŠČI OPERACIJSKI ZA ENKRATNO UPORABO</t>
  </si>
  <si>
    <t>podsklop: PLAŠČ OPERACIJSKI -  STANDARDNI, sterilen</t>
  </si>
  <si>
    <t>PLAŠČ OPERACIJSKI -  STANDARDNI, sterilen</t>
  </si>
  <si>
    <t>25020101</t>
  </si>
  <si>
    <t>PLAŠČ OPERACIJSKI STANDARD M, dim.: 120-129 cm</t>
  </si>
  <si>
    <t>sterilen</t>
  </si>
  <si>
    <t>25020102</t>
  </si>
  <si>
    <t>PLAŠČ OPERACIJSKI STANDARD L, dim.: 130-140 cm</t>
  </si>
  <si>
    <t>25020103</t>
  </si>
  <si>
    <t>PLAŠČ OPERACIJSKI STANDARD XL, dim.: 145-155 cm</t>
  </si>
  <si>
    <t>25020104</t>
  </si>
  <si>
    <t>PLAŠČ OPERACIJSKI STANDARD XXL, dim.: 160-180 cm</t>
  </si>
  <si>
    <t>podsklop: PLAŠČ OPERACIJSKI - SPECIALNI, sterilen</t>
  </si>
  <si>
    <t>PLAŠČ OPERACIJSKI - SPECIALNI, sterilen</t>
  </si>
  <si>
    <t>25020201</t>
  </si>
  <si>
    <t>PLAŠČ OPERACIJSKI SPECIAL  XL, dim.: 145-155 cm</t>
  </si>
  <si>
    <t>25020202</t>
  </si>
  <si>
    <t>PLAŠČ OPERACIJSKI SPECIAL  XXL, dim.: 160-180 cm</t>
  </si>
  <si>
    <t>podsklop: PLAŠČ OPERACIJSKI – ORTOPEDIJA, sterilen</t>
  </si>
  <si>
    <t>PLAŠČ OPERACIJSKI – ORTOPEDIJA, sterilen</t>
  </si>
  <si>
    <t>25020301</t>
  </si>
  <si>
    <t>PLAŠČ OPERACIJSKI OJAČAN ULTRA  L dim.:130-145</t>
  </si>
  <si>
    <t>sterilen, z integrirano masko (zaščita za vrat in obraz), s traki</t>
  </si>
  <si>
    <t>VIII.</t>
  </si>
  <si>
    <t>PRIPOMOČKI ZA ZAŠČITO OSEB IN DELOVNEGA OKOLJA</t>
  </si>
  <si>
    <t>podsklop: MASKE ZA UPORABO V MEDICINI</t>
  </si>
  <si>
    <t>MASKE ZA UPORABO V MEDICINI</t>
  </si>
  <si>
    <t>25030101</t>
  </si>
  <si>
    <t>MASKA KIRURŠKA Z GUMICO, TIP II R</t>
  </si>
  <si>
    <t>Maska mora biti neutralnega vonja, mehka, prijetna za nošenje. Iz štiri slojnega materiala, BFE &gt;98%, TIP IIR, nesterilen izdelek, za enkratno uporabo, brez lateksa in ostalih substanc, ki so na seznamu »REACH« (objavljen s strani »European Chemical Agency (ECHA)«, 15.1.2018, v skladu z »REACH Regulation, Article 59(10) ». Fluid resistance – 120 mmHg. Dobro se mora prilegati različnim oblikam obraza ter pokriti nos, usta in brado, dolžina elastike je najmanj 15/48 cm, dolžina maske je najmanj 17,5 cm, višina maske najmanj 9,5 cm, višina razpete maske je najmanj 16 cm, dolžina nosne zaponke iz aluminija je najmanj 11 cm.  MD razred I, EN14683:2014, ISO 22609:2004, proizvajalec mora imeti ISO 13485</t>
  </si>
  <si>
    <t xml:space="preserve">Pakiranje: do 50 kosov vloženih v kartonsko notranjo embalažo, ki omogoča enostavno odpiranje in enostavno izvlečenje posameznega kosa, na notranji in zunanji embalaži morajo biti prisotni podatki: ime proizvajalca, ime izdelka, kataloška številka, lot, število kosov v osnovnem pakiranju, rok uporabe, oznaka na mestu odpiranja,  CE oznaka, več notranjih embalaž vloženih v močnejšo zunanjo transportno embalažo. </t>
  </si>
  <si>
    <t>25030102</t>
  </si>
  <si>
    <t>MASKA KIRURŠKA Z GUMICO, TIP II</t>
  </si>
  <si>
    <t xml:space="preserve">MASKA KIRURŠKA Z GUMICO, TIP II; Maska mora biti neutralnega vonja, mehka, prijetna za nošenje. Iz tri slojnega materiala, BFE &gt;98%, TIP II, nesterilen izdelek, za enkratno uporabo, brez lateksa in ostalih substanc, ki so na seznamu »REACH« (objavljen s strani »European Chemical Agency (ECHA)«, 15.1.2018, v skladu z »REACH Regulation, Article 59(10) ». Fluid resistance 120 mmHg. Dobro se mora prilegati različnim oblikam obraza ter pokriti nos, usta in brado, dolžina elastike je najmanj 15/48 cm, dolžina maske je najmanj 17,5 cm, višina maske najmanj 9 cm, dolžina nosne zaponke je najmanj 11 cm. MD razred I, EN14683:2014, ISO 22609:2004, proizvajalec mora imeti ISO 13485. </t>
  </si>
  <si>
    <t>25030103</t>
  </si>
  <si>
    <t>MASKA KIRURŠKA S TRAKI, TIP II R, anti fog</t>
  </si>
  <si>
    <t>Maska mora biti neutralnega vonja, mehka, prijetna za nošenje. Iz štiri slojnega materiala, BFE &gt;98%, TIP IIR, brez rosenja/preprečuje rosenje, nesterilen izdelek, za enkratno uporabo, brez lateksa in ostalih substanc, ki so na seznamu »REACH« (objavljen s strani »European Chemical Agency (ECHA)«, 15.1.2018, v skladu z »REACH Regulation, Article 59(10) ». Fluid resistance – 120 mmHg. Dobro se mora prilegati različnim oblikam obraza ter pokriti nos, usta in brado, dolžina trakov je najmanj 9 cm, dolžina maske je najmanj 17,5 cm, višina maske najmanj 9 cm, dolžina nosne zaponke je najmanj 11 cm.  MD razred I, EN14683:2014, ISO 22609:2004, proizvajalec mora imeti ISO 13485</t>
  </si>
  <si>
    <t>25030104</t>
  </si>
  <si>
    <t>MASKA KIRURŠKA S TRAKI, TIP II R</t>
  </si>
  <si>
    <t xml:space="preserve"> Maska mora biti neutralnega vonja, mehka, prijetna za nošenje. Iz štiri slojnega materiala, BFE &gt;98%, TIP IIR, nesterilen izdelek, za enkratno uporabo, brez lateksa in ostalih substanc, ki so na seznamu »REACH« (objavljen s strani »European Chemical Agency (ECHA)«, 15.1.2018, v skladu z »REACH Regulation, Article 59(10) ». Fluid resistance – 120 mmHg. Dobro se mora prilegati različnim oblikam obraza ter pokriti nos, usta in brado,  dolžina trakov je najmanj 9 cm, dolžina maske je najmanj 17,5 cm, višina maske najmanj 9,5 cm, višina razpete maske je najmanj 16 cm, dolžina nosne zaponke iz aluminija je najmanj 11 cm.  MD razred I, EN14683:2014, ISO 22609:2004, proizvajalec mora imeti ISO 13485</t>
  </si>
  <si>
    <t>25030105</t>
  </si>
  <si>
    <t>MASKA KIRURŠKA S TRAKI IN VIZIRJEM, TIP II R, anti fog</t>
  </si>
  <si>
    <t>Maska mora biti neutralnega vonja, mehka, prijetna za nošenje. Iz štiri slojnega materiala, BFE &gt;98%, TIP IIR, z vizirjem, ki ne sme popačiti slike, na nosnem predelu mora imeti zaščito, ki preprečuje bleščanje in rosenje,  nesterilen izdelek, za enkratno uporabo, brez lateksa in ostalih substanc, ki so na seznamu »REACH« (objavljen s strani »European Chemical Agency (ECHA)«, 15.1.2018, v skladu z »REACH Regulation, Article 59(10) ». Fluid resistance – 120 mmHg. Dobro se mora prilegati različnim oblikam obraza ter pokriti nos, usta in brado,  dolžina maske (brez vizirja) je najmanj 17,5 cm, višina maske (brez vizirja) najmanj 9 cm,  dolžina trakov je najmanj 9 cm. MD razred I, EN14683:2014, ISO 22609:2004, proizvajalec mora imeti ISO 13485.</t>
  </si>
  <si>
    <t>25030106</t>
  </si>
  <si>
    <t>MASKA RESPIRATOR, FFP 3</t>
  </si>
  <si>
    <t xml:space="preserve">Maska se mora dobro prilegati obrazu, biti mora odporna na tekočine. Ustrezati mora standardu EN 149. Za večkratno uporabo. </t>
  </si>
  <si>
    <t xml:space="preserve">Pakiranje: do 20 kosov vloženih v kartonsko notranjo embalažo, ki omogoča enostavno odpiranje in enostavno izvlečenje posameznega kosa, na notranji in zunanji embalaži morajo biti prisotni podatki: ime proizvajalca, ime izdelka, kataloška številka, lot, število kosov v osnovnem pakiranju, rok uporabe, oznaka na mestu odpiranja,  CE oznaka, več notranjih embalaž vloženih v močnejšo zunanjo transportno embalažo. </t>
  </si>
  <si>
    <t>25030107</t>
  </si>
  <si>
    <t>MASKA ZA OTROKE, Z GUMICO, TIP II</t>
  </si>
  <si>
    <t>BFE 98%, ustrezati mora standardu 14683:2014. Za enkratno uporabo, iz hipoalergenih materialov, brez naravnega lateksa, vdelan dolg nosni del, z zarobljenimi trakovi. Gumica  obšita s sukancem, ne sme dražiti kože, z otroškimi motivi. Maska mora biti neutralnega vonja, mehka, prijetna za nošenje.</t>
  </si>
  <si>
    <t>podsklop: KAPE ZA UPORABO V MEDICINI</t>
  </si>
  <si>
    <t>KAPE ZA UPORABO V MEDICINI</t>
  </si>
  <si>
    <t>25030201</t>
  </si>
  <si>
    <t>KAPA BARETKA, obseg  50-55 cm</t>
  </si>
  <si>
    <t>Material: netkan material iz 100% polipropilenskih vlaken, gramatura minimalno 14 g/ m2.  Material se ne sme kosmatiti, odpuščati delcev in dražiti kože. Biti mora negorljiv, zračen,  brez vonja in brez lateksa. Barva: zelena ali modra.  MD razred I. Skladno z direktivo 93/42 EEC.</t>
  </si>
  <si>
    <t>25030202</t>
  </si>
  <si>
    <t>KAPA BARETKA, obseg 60-65 cm</t>
  </si>
  <si>
    <t>Material: netkan material iz 100% polipropilenskih vlaken, gramatura minimalno 14 g/ m2. Material se ne sme kosmatiti, odpuščati delcev in dražiti kože. Biti mora negorljiv, zračen,  brez vonja in brez lateksa. Zelena ali modra. MD razred I. Skladno z direktivo 93/42 EEC.</t>
  </si>
  <si>
    <t>25030203</t>
  </si>
  <si>
    <t>KAPA BARETKA - bolniška</t>
  </si>
  <si>
    <t>Material: netkani material iz 100% polipropilenskih vlaken, gramatura minimalno 10 g/m2, bela, bolniška, MD razred I. Skladno z direktivo 93/42 EEC.</t>
  </si>
  <si>
    <t>25030204</t>
  </si>
  <si>
    <t>KAPA ZDRAVNIŠKA 1</t>
  </si>
  <si>
    <t>Material: netkan material iz 100% polipropilenskih vlaken, gramatura minimalno 17 g/ m2. Material se ne sme kosmatiti, odpuščati delcev in dražiti kože. Biti mora negorljiv, zračen,  brez vonja in brez lateksa. Barva: zelena ali modra. Kapa naj ima na zatilju elastiko ali trakce za zavezovanje.  MD razred I. Skladno z direktivo 93/42 EEC.</t>
  </si>
  <si>
    <t>25030208</t>
  </si>
  <si>
    <t>KAPA ZDRAVNIŠKA 2</t>
  </si>
  <si>
    <t>Material: netkan material iz 100% polipropilenskih vlaken, gramatura minimalno 17 g/ m2. Material se ne sme kosmatiti, odpuščati delcev in dražiti kože. Biti mora negorljiv, zračen,  brez vonja in brez lateksa. Barva: zelena ali modra. Kapa naj bo brez elastike ali trakcev, pokriva naj glavo do zatilja.  MD razred I. Skladno z direktivo 93/42 EEC.</t>
  </si>
  <si>
    <t>25030205</t>
  </si>
  <si>
    <t>KAPA S PIVNIKOM</t>
  </si>
  <si>
    <t>Material: netkan material iz 75% Rayon in 25% Polymer Binder, predel pivnika - 70% viskoza, 30% poliester;  gramatura minimalno 25 g/ m2; pivnik mora biti nameščen po celem obodu kape, v predelu temena z elastiko. Material se ne sme kosmatiti, odpuščati delcev in dražiti kože. Biti mora negorljiv, zračen,  brez vonja in brez lateksa. Barva: zelena ali modra.  MD razred I. Skladno z direktivo 93/42 EEC.</t>
  </si>
  <si>
    <t>Kapa primerna za dolge lase.</t>
  </si>
  <si>
    <t>25030206</t>
  </si>
  <si>
    <t>KAPA ZDRAVNIŠKA ORTOPEDSKA s pivnikom spredaj</t>
  </si>
  <si>
    <t>Material: netkan material iz 100% polipropilenskih vlaken; gramatura minimalno 17 g/ m2. Material se ne sme kosmatiti, odpuščati delcev in dražiti kože. Biti mora negorljiv, zračen,  brez vonja in brez lateksa. Barva: zelena ali modra. Zaveže se okoli vratu. MD razred I. Skladno z direktivo 93/42 EEC.</t>
  </si>
  <si>
    <t>25030207</t>
  </si>
  <si>
    <t>KAPA ŽENSKA s traki za zavezovanje</t>
  </si>
  <si>
    <t>Material: netkan material, vrh pokrivala gramature: najmanj 17 g/ m2, stranski del in trakovi gramature najmanj 25 g/ m2. Material se ne sme kosmatiti, odpuščati delcev in dražiti kože. Biti mora negorljiv, zračen,  brez vonja in brez lateksa. Velikost: univerzalna. Dolžina trakov najmanj 18 cm, višina kape v predelu čela 20,5 - 23,5 cm. Barva: zelena, modra.  MD razred I. Skladno z direktivo 93/42 EEC.</t>
  </si>
  <si>
    <t xml:space="preserve"> </t>
  </si>
  <si>
    <t>25030209</t>
  </si>
  <si>
    <t>KAPA ŽENSKA z elastiko</t>
  </si>
  <si>
    <t>Material: netkan material, vrh pokrivala gramature: najmanj 17 g/ m2. Material se ne sme kosmatiti, odpuščati delcev in dražiti kože. Biti mora negorljiv, zračen,  brez vonja in brez lateksa.  Velikost: univerzalna, zelena, modra ali vijolična, v zatilnem delu z elastiko.  MD razred I. Skladno z direktivo 93/42 EEC.</t>
  </si>
  <si>
    <t>podsklop: PLAŠČI ZA OSEBJE IN OBISKOVALCE</t>
  </si>
  <si>
    <t>PLAŠČI ZA OSEBJE IN OBISKOVALCE</t>
  </si>
  <si>
    <t>25030301</t>
  </si>
  <si>
    <t>PLAŠČ ZA OBISKOVALCE</t>
  </si>
  <si>
    <t>iz lahke vlaknovine, za 1 x uporabo, z elastiko v rokavu</t>
  </si>
  <si>
    <t>nesterilen</t>
  </si>
  <si>
    <t>25030302</t>
  </si>
  <si>
    <t>PLAŠČ ZAŠČITNI ZA OSEBJE</t>
  </si>
  <si>
    <t xml:space="preserve">Plašč zaščitni za osebje za 1x uporabo; iz mehkega in udobnega netkanega materiala; trakovi za zavezovanje v predelu pasu in vratu; v predelu zapestja manšeta. Plašč mora biti na zunanji strani prevlečen s polietilenskim filmom (oz.drugim funkcionalno in kakovostno enakovrednim materialom). </t>
  </si>
  <si>
    <t>nesterilen, pakiran po 10-20 kos skupaj, dolžine 100-125cm</t>
  </si>
  <si>
    <t>25030303</t>
  </si>
  <si>
    <t>PREDPASNIK ZAŠČITNI Z ROKAVI, dol.: 110 - 120 cm, šir.: 92 - 110 cm</t>
  </si>
  <si>
    <t>Predpasnik z zanko, ki omogoča fiksacijo okoli vratu, z dvema stranskima pasovoma za vezanje zadaj in dolgimi rokavi. Na rokavih zanka za palec, ki preprečuje zdrs rokava navzgor. Spodnji del rokava zožen, s patentom. Hrbet prost.</t>
  </si>
  <si>
    <t>Neprepusten za tekočine s protimikrobnim odbojem. Ustrezati mora normam EN ISO 22610, EN ISO 22612 ter EN 20811.</t>
  </si>
  <si>
    <t>Iz 100% polietilena.</t>
  </si>
  <si>
    <t>podsklop: OSTALI PRIPOMOČKI ZA ZAŠČITO</t>
  </si>
  <si>
    <t>OSTALI PRIPOMOČKI ZA ZAŠČITO</t>
  </si>
  <si>
    <t>25030401</t>
  </si>
  <si>
    <t>COPATI IZ NETKANEGA MATERILA, MALI</t>
  </si>
  <si>
    <t xml:space="preserve">Copati iz netkane vlaknovine. Debelina vlaknovine mora biti najmanj 1,5 mm. Podplat mora biti obšit z belim trakom, da se copati ne trgajo. Možnost pranja do 30 C. Copati morajo biti pakirani po par. Velikost 37-40 za ženske.
</t>
  </si>
  <si>
    <t>PAR</t>
  </si>
  <si>
    <t>25030402</t>
  </si>
  <si>
    <t xml:space="preserve">COPATI IZ NETKANEGA MATERILA, VELIKI </t>
  </si>
  <si>
    <t xml:space="preserve">Copati iz netkane vlaknovine. Debelina vlaknovine mora biti najmanj 1,5 mm. Podplat mora biti obšit z belim trakom, da se copati ne trgajo. Možnost pranja do 30 C. Copati morajo biti pakirani po par. Velikost 42 - 45 za moške.
</t>
  </si>
  <si>
    <t>25030403</t>
  </si>
  <si>
    <t>HLAČKE ZA ENDOSKOPIJO</t>
  </si>
  <si>
    <t xml:space="preserve">iz mehke vlaknovine, odprtina na zadnji strani, za enkratno uporabo </t>
  </si>
  <si>
    <t>25030404</t>
  </si>
  <si>
    <t>PREVLEKE ZA ČEVLJE</t>
  </si>
  <si>
    <t>prevleke za čevlje iz polietilena, z elastiko</t>
  </si>
  <si>
    <t>25030405</t>
  </si>
  <si>
    <t>ZAŠČITA ZA OKO</t>
  </si>
  <si>
    <t>samolepilna, vlažilna, sterilna</t>
  </si>
  <si>
    <t>Funkcionalno in kakovostno enakovredno kot zaščita proizvajalca VASKA</t>
  </si>
  <si>
    <t>25030406</t>
  </si>
  <si>
    <t>OČALA VAROVALNA</t>
  </si>
  <si>
    <t>očala zaščitna, varovalna, lahko se uporabljajo kot nadočala, se ne rosijo</t>
  </si>
  <si>
    <t>kot 3M2730</t>
  </si>
  <si>
    <t>25030407</t>
  </si>
  <si>
    <t>ŠČITNIK OBRAZA</t>
  </si>
  <si>
    <t>Prozorni vizir mora prekrivati obraz do brade, z  zaščito proti rosenju, možno ga je fiksirati na gravo s prožnim trakom. Na čelnem delu mora imeti mehko in vpojno plast, ki onemogočoča stesen stik na čelo. Pod vizirjem mora biti omogočena uporaba očal in zaščitne maske.</t>
  </si>
  <si>
    <t>25030408</t>
  </si>
  <si>
    <t>PODLOGA ZAŠČITNA, dim.: 50-80 x 90-120 cm; debelina: 4-6mm</t>
  </si>
  <si>
    <t xml:space="preserve">Vpojna blazina z nepropustno bariero  za zaščito tal;  zgoraj vpojna, s spodnje strani za tekočino nepropustna polivinilna bariera; nepleten sintetični polipropilen (ali drug funkcionalno in kakovostno enakovreden material). Podloga ne sme drseti, ko je mokra. </t>
  </si>
  <si>
    <t>25030418</t>
  </si>
  <si>
    <t>PODLOGA ZA TLA, dim. 70-80x140-150 cm, debel. 3-5mm</t>
  </si>
  <si>
    <t>Visokovpojna 6 plastna podloga za tla v OP sobi dimenzije 70x140cm, lahko se jo priključi na sukcijo kar omogoča neomejeno absorbcijo odpadnih tekočin med operacijo, absorbira 2 l/min. Debelina podloge 3 mm, tiho delovanje, posebna sestava pa omogoči premikanje kirurga in opreme na koleščkih brez zmanjšanja sposobnosti vpijanja. Dodaten rob, ki preprečuje odtekanje, v kolikor se naenkrat izlije večja količina tekočine. Podloga ne sme drseti, ko je mokra.</t>
  </si>
  <si>
    <t>25030409</t>
  </si>
  <si>
    <t>PODLOGA OPERACIJSKA 45-50 X 45-50 cm</t>
  </si>
  <si>
    <t xml:space="preserve">vodoodporna, vpojna podloge iz kaširane vlaknovine, prijetna za kožo, zelene ali modre barve; </t>
  </si>
  <si>
    <t>25030410</t>
  </si>
  <si>
    <t>TEKOČINA PROTI ROSENJU OPTIKE, 30-50ML</t>
  </si>
  <si>
    <t xml:space="preserve">Kot Ultrastop </t>
  </si>
  <si>
    <t>ML</t>
  </si>
  <si>
    <t>25030411</t>
  </si>
  <si>
    <t>PREVLEKA ZA OPERACIJSKO MIZO, dim.: 100 x 230 cm</t>
  </si>
  <si>
    <t xml:space="preserve"> neprepustna z vpojno podlogo (vpojni del 50 -60 x 200 - 230). Ne podpira gorenja.</t>
  </si>
  <si>
    <t>25030415</t>
  </si>
  <si>
    <t>PREVLEKA ZA OPERACIJSKO MIZO, dim.: 140x230 cm, s 70 cm vpojnim delom</t>
  </si>
  <si>
    <t>Visokovpojno triplastno toplotno pregrinjalo za OP mizo, ki zaščiti OP mizo in pacienta. Neprepustna zunanja zlata 12µm plast zaščiti OP mizo, krila omogočijo, da odvečna tekočina steče na tla,  na sredini vpojno jedro s 100% superabsorbentom brez bombaža ali viskoze, ki se v kombinaciji z izločkom spremeni v gel in mehka, polprepustna PP plast, ki zagotovi vpitje tekočine in v 1 minuti daje občutek suhosti. Vpije do 2 l / m². Omogoča premeščanje pacienta do 220 kg in zagotavlja električno in termično izolacijo. Ne podpira gorenja.</t>
  </si>
  <si>
    <t>25030412</t>
  </si>
  <si>
    <t>PREVLEKA ZA OPERACIJSKO MIZO - SET</t>
  </si>
  <si>
    <t>prevleka dim. 100 x 230cm, neprepustna z vpojno podlogo, 2x pregrinjalo za naslonjalo za roke, 1x pregrinjalo za naslonjalo za glavo</t>
  </si>
  <si>
    <t>25030413</t>
  </si>
  <si>
    <t>PREVLEKA ZA OPERACIJSKO MIZO BRUMABA</t>
  </si>
  <si>
    <t>200x72cm, neprepustna, z nastavkom za glavo</t>
  </si>
  <si>
    <t>25030416</t>
  </si>
  <si>
    <t>PODLOGA VISOKO VPOJNA 55-75 X 85-120 CM</t>
  </si>
  <si>
    <t>Za odlaganje mokrih inštrumentov. Obloga ne sme prepuščati tekočin. Biti mora iz materiala, ki ne pušča nitk oz. raznih delcev.</t>
  </si>
  <si>
    <t>25030417</t>
  </si>
  <si>
    <t>PODLOGA VISOKO VPOJNA 20-30 X 35-45 CM</t>
  </si>
  <si>
    <t>IX.</t>
  </si>
  <si>
    <t>INCIZIJSKE FOLIJE IN ZBIRALNE VREČKE ZA TEKOČINE</t>
  </si>
  <si>
    <t>podsklop: FOLIJA INCIZIJSKA</t>
  </si>
  <si>
    <t>FOLIJA INCIZIJSKA</t>
  </si>
  <si>
    <t>25040101</t>
  </si>
  <si>
    <t>FOLIJA INCIZIJSKA 18-22 X 18-22 cm</t>
  </si>
  <si>
    <t xml:space="preserve">incizijsko-lepljivo območje </t>
  </si>
  <si>
    <t>25040103</t>
  </si>
  <si>
    <t>FOLIJA INCIZIJSKA 55-65X30-40cm</t>
  </si>
  <si>
    <t xml:space="preserve">Incizijsko - lepljivo območje </t>
  </si>
  <si>
    <t>podsklop: FOLIJA INCIZIJSKA ANTIMIKROBNA</t>
  </si>
  <si>
    <t>FOLIJA INCIZIJSKA ANTIMIKROBNA</t>
  </si>
  <si>
    <t>25040201</t>
  </si>
  <si>
    <t>FOLIJA INCIZIJSKA ANTIMIKROBNA Z VREČKO, dim.: 80-90 X 70-80 CM</t>
  </si>
  <si>
    <t>incizijsko območje 30-35 x 30-35 cm; zbiralna vrečka, z možnost fiksiranja cevi in kablov</t>
  </si>
  <si>
    <t xml:space="preserve"> v iodoform integrirano hipoalergeno lepilo</t>
  </si>
  <si>
    <t>25040202</t>
  </si>
  <si>
    <t>FOLIJA INCIZIJSKA ANTIMIKROBNA, dim.:  40-50 X 30-40 CM</t>
  </si>
  <si>
    <t>incizijsko - lepljivo območje 30-40 x 30-40 cm</t>
  </si>
  <si>
    <t>25040203</t>
  </si>
  <si>
    <t>FOLIJA INCIZIJSKA ANTIMIKROBNA 60-70 X 80-90 cm</t>
  </si>
  <si>
    <t>incizijsko - lepljivo območje 50-60 x 80-90 cm</t>
  </si>
  <si>
    <t>25040204</t>
  </si>
  <si>
    <t>FOLIJA INCIZIJSKA ANTIMIKROBNA 60-70 X 55-65 CM</t>
  </si>
  <si>
    <t>incijzijsko - lepljivo območje 50-60 x 55-65 cm</t>
  </si>
  <si>
    <t>podsklop: VREČKE ZBIRALNA ZA TEKOČINO</t>
  </si>
  <si>
    <t>VREČKE ZBIRALNA ZA TEKOČINO</t>
  </si>
  <si>
    <t>25040301</t>
  </si>
  <si>
    <t>VREČKA  ZBIRALNA ZA TEKOČINO, dim.: 50 x 55 cm</t>
  </si>
  <si>
    <t>zbiralna vrečka trikotna za tekočino, samolepilna, možnost priključitve na aspirator, z oporo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</si>
</sst>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1">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1" fillId="3" borderId="2" xfId="1" applyFill="1" applyBorder="1" applyAlignment="1">
      <alignment horizontal="left" vertical="center" wrapText="1"/>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oAtbgu2iKxo2/kY30uUMhX7JcGYqa7kJoDvo4b+bfz2FoKYhDzJCmmw3DS/36Jcc2tDGOCdyxwHCEzkK+Ug0ZQ==" saltValue="nCOsG5dhn5ipIXCHvKvpgw=="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16-14/19&amp;RStran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Vsd/daP4vuBhU/1bZL9B4RPQYl+e0Kc0LzyX9GO9O406NpTOD/+0Y4cGlDnlu7PeYNVdJpn+d5/+aeV1F3+mRA==" saltValue="ktQ7ASArQVC7D4ZFLNsADA=="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16-14/19&amp;RStran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Rl7apYDHZ1HOpDZ9aR7j3u6lpBTllLBdck574TQQCJG2+Z6qwrdXiQeCedp5hZDCbe9iemD8rwXFl7SJZb1q+A==" saltValue="TqmFtWECI3uMAObZKC6N4w=="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16-14/19&amp;RStran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6"/>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row r="5" spans="2:2" ht="13.5" thickBot="1" x14ac:dyDescent="0.3"/>
    <row r="6" spans="2:2" ht="13.5" thickBot="1" x14ac:dyDescent="0.3">
      <c r="B6" s="18" t="s">
        <v>51</v>
      </c>
    </row>
  </sheetData>
  <sheetProtection algorithmName="SHA-512" hashValue="54DuhYbPTuDYUWcRS4JMQeRthH5SZUEyJq/qC2mEWeVSkCc4dZ/6D2D6veZ9ImAZfCqZSyEVs5/iRgALWd3GTQ==" saltValue="nE+hEaSZQ0iKSkgdN5H+4Q=="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16-14/19&amp;RStran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50"/>
  <sheetViews>
    <sheetView topLeftCell="B1" workbookViewId="0"/>
  </sheetViews>
  <sheetFormatPr defaultRowHeight="12.75" x14ac:dyDescent="0.25"/>
  <cols>
    <col min="1" max="1" width="15.7109375" style="1" hidden="1" customWidth="1"/>
    <col min="2" max="2" width="7.28515625" style="1" customWidth="1"/>
    <col min="3" max="3" width="40.5703125" style="1" customWidth="1"/>
    <col min="4" max="4" width="82.140625" style="1" customWidth="1"/>
    <col min="5" max="5" width="15.28515625" style="1" customWidth="1"/>
    <col min="6" max="6" width="25.7109375" style="1" customWidth="1"/>
    <col min="7"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53</v>
      </c>
      <c r="C5" s="2" t="s">
        <v>54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57</v>
      </c>
      <c r="D11" s="19"/>
      <c r="E11" s="19"/>
      <c r="F11" s="19"/>
      <c r="G11" s="19"/>
      <c r="H11" s="19" t="s">
        <v>58</v>
      </c>
      <c r="I11" s="19"/>
      <c r="J11" s="8"/>
      <c r="K11" s="7"/>
      <c r="L11" s="19" t="s">
        <v>59</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102" x14ac:dyDescent="0.25">
      <c r="A13" s="55" t="s">
        <v>85</v>
      </c>
      <c r="B13" s="9">
        <v>1</v>
      </c>
      <c r="C13" s="23" t="s">
        <v>86</v>
      </c>
      <c r="D13" s="23" t="s">
        <v>87</v>
      </c>
      <c r="E13" s="23" t="s">
        <v>88</v>
      </c>
      <c r="F13" s="23" t="s">
        <v>88</v>
      </c>
      <c r="G13" s="23" t="s">
        <v>88</v>
      </c>
      <c r="H13" s="24" t="s">
        <v>89</v>
      </c>
      <c r="I13" s="25">
        <v>2124</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204" x14ac:dyDescent="0.25">
      <c r="A14" s="56" t="s">
        <v>90</v>
      </c>
      <c r="B14" s="11">
        <v>2</v>
      </c>
      <c r="C14" s="33" t="s">
        <v>91</v>
      </c>
      <c r="D14" s="33" t="s">
        <v>92</v>
      </c>
      <c r="E14" s="33" t="s">
        <v>88</v>
      </c>
      <c r="F14" s="33" t="s">
        <v>88</v>
      </c>
      <c r="G14" s="33" t="s">
        <v>88</v>
      </c>
      <c r="H14" s="34" t="s">
        <v>89</v>
      </c>
      <c r="I14" s="35">
        <v>1152</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281.25" thickBot="1" x14ac:dyDescent="0.3">
      <c r="A15" s="57" t="s">
        <v>93</v>
      </c>
      <c r="B15" s="13">
        <v>3</v>
      </c>
      <c r="C15" s="43" t="s">
        <v>94</v>
      </c>
      <c r="D15" s="43" t="s">
        <v>95</v>
      </c>
      <c r="E15" s="43" t="s">
        <v>88</v>
      </c>
      <c r="F15" s="43" t="s">
        <v>88</v>
      </c>
      <c r="G15" s="43" t="s">
        <v>88</v>
      </c>
      <c r="H15" s="44" t="s">
        <v>89</v>
      </c>
      <c r="I15" s="45">
        <v>1180</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96</v>
      </c>
      <c r="S16" s="63">
        <f>SUM(S13:S15)</f>
        <v>0</v>
      </c>
      <c r="T16" s="64">
        <f>SUM(T13:T15)</f>
        <v>0</v>
      </c>
    </row>
    <row r="18" spans="1:25" ht="13.5" thickBot="1" x14ac:dyDescent="0.3"/>
    <row r="19" spans="1:25" ht="13.5" thickBot="1" x14ac:dyDescent="0.3">
      <c r="A19" s="53" t="s">
        <v>55</v>
      </c>
      <c r="B19" s="58" t="s">
        <v>97</v>
      </c>
      <c r="C19" s="19" t="s">
        <v>98</v>
      </c>
      <c r="D19" s="19"/>
      <c r="E19" s="19"/>
      <c r="F19" s="19"/>
      <c r="G19" s="19"/>
      <c r="H19" s="19" t="s">
        <v>58</v>
      </c>
      <c r="I19" s="19"/>
      <c r="J19" s="8"/>
      <c r="K19" s="7"/>
      <c r="L19" s="19" t="s">
        <v>99</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100</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204" x14ac:dyDescent="0.25">
      <c r="A21" s="55" t="s">
        <v>101</v>
      </c>
      <c r="B21" s="9">
        <v>1</v>
      </c>
      <c r="C21" s="23" t="s">
        <v>102</v>
      </c>
      <c r="D21" s="23" t="s">
        <v>103</v>
      </c>
      <c r="E21" s="23" t="s">
        <v>88</v>
      </c>
      <c r="F21" s="23" t="s">
        <v>88</v>
      </c>
      <c r="G21" s="23" t="s">
        <v>88</v>
      </c>
      <c r="H21" s="24" t="s">
        <v>89</v>
      </c>
      <c r="I21" s="25">
        <v>456</v>
      </c>
      <c r="J21" s="59"/>
      <c r="K21" s="9">
        <v>1</v>
      </c>
      <c r="L21" s="26"/>
      <c r="M21" s="27"/>
      <c r="N21" s="28">
        <f>IF(M21&gt;0,ROUND(L21/M21,4),0)</f>
        <v>0</v>
      </c>
      <c r="O21" s="29"/>
      <c r="P21" s="30"/>
      <c r="Q21" s="28">
        <f>ROUND(ROUND(N21,4)*(1-O21),4)</f>
        <v>0</v>
      </c>
      <c r="R21" s="28">
        <f>ROUND(ROUND(Q21,4)*(1+P21),4)</f>
        <v>0</v>
      </c>
      <c r="S21" s="28">
        <f>ROUND($I21*Q21,4)</f>
        <v>0</v>
      </c>
      <c r="T21" s="28">
        <f>ROUND($I21*R21,4)</f>
        <v>0</v>
      </c>
      <c r="U21" s="31"/>
      <c r="V21" s="31"/>
      <c r="W21" s="31"/>
      <c r="X21" s="31"/>
      <c r="Y21" s="32"/>
    </row>
    <row r="22" spans="1:25" ht="153" x14ac:dyDescent="0.25">
      <c r="A22" s="56" t="s">
        <v>104</v>
      </c>
      <c r="B22" s="11">
        <v>2</v>
      </c>
      <c r="C22" s="33" t="s">
        <v>105</v>
      </c>
      <c r="D22" s="33" t="s">
        <v>106</v>
      </c>
      <c r="E22" s="33" t="s">
        <v>88</v>
      </c>
      <c r="F22" s="33" t="s">
        <v>88</v>
      </c>
      <c r="G22" s="33" t="s">
        <v>88</v>
      </c>
      <c r="H22" s="34" t="s">
        <v>89</v>
      </c>
      <c r="I22" s="35">
        <v>296</v>
      </c>
      <c r="J22" s="60"/>
      <c r="K22" s="11">
        <v>1</v>
      </c>
      <c r="L22" s="36"/>
      <c r="M22" s="37"/>
      <c r="N22" s="38">
        <f>IF(M22&gt;0,ROUND(L22/M22,4),0)</f>
        <v>0</v>
      </c>
      <c r="O22" s="39"/>
      <c r="P22" s="40"/>
      <c r="Q22" s="38">
        <f>ROUND(ROUND(N22,4)*(1-O22),4)</f>
        <v>0</v>
      </c>
      <c r="R22" s="38">
        <f>ROUND(ROUND(Q22,4)*(1+P22),4)</f>
        <v>0</v>
      </c>
      <c r="S22" s="38">
        <f>ROUND($I22*Q22,4)</f>
        <v>0</v>
      </c>
      <c r="T22" s="38">
        <f>ROUND($I22*R22,4)</f>
        <v>0</v>
      </c>
      <c r="U22" s="41"/>
      <c r="V22" s="41"/>
      <c r="W22" s="41"/>
      <c r="X22" s="41"/>
      <c r="Y22" s="42"/>
    </row>
    <row r="23" spans="1:25" ht="255" x14ac:dyDescent="0.25">
      <c r="A23" s="56" t="s">
        <v>107</v>
      </c>
      <c r="B23" s="11">
        <v>3</v>
      </c>
      <c r="C23" s="33" t="s">
        <v>108</v>
      </c>
      <c r="D23" s="33" t="s">
        <v>109</v>
      </c>
      <c r="E23" s="33" t="s">
        <v>88</v>
      </c>
      <c r="F23" s="33" t="s">
        <v>88</v>
      </c>
      <c r="G23" s="33" t="s">
        <v>88</v>
      </c>
      <c r="H23" s="34" t="s">
        <v>89</v>
      </c>
      <c r="I23" s="35">
        <v>612</v>
      </c>
      <c r="J23" s="60"/>
      <c r="K23" s="11">
        <v>1</v>
      </c>
      <c r="L23" s="36"/>
      <c r="M23" s="37"/>
      <c r="N23" s="38">
        <f>IF(M23&gt;0,ROUND(L23/M23,4),0)</f>
        <v>0</v>
      </c>
      <c r="O23" s="39"/>
      <c r="P23" s="40"/>
      <c r="Q23" s="38">
        <f>ROUND(ROUND(N23,4)*(1-O23),4)</f>
        <v>0</v>
      </c>
      <c r="R23" s="38">
        <f>ROUND(ROUND(Q23,4)*(1+P23),4)</f>
        <v>0</v>
      </c>
      <c r="S23" s="38">
        <f>ROUND($I23*Q23,4)</f>
        <v>0</v>
      </c>
      <c r="T23" s="38">
        <f>ROUND($I23*R23,4)</f>
        <v>0</v>
      </c>
      <c r="U23" s="41"/>
      <c r="V23" s="41"/>
      <c r="W23" s="41"/>
      <c r="X23" s="41"/>
      <c r="Y23" s="42"/>
    </row>
    <row r="24" spans="1:25" ht="255.75" thickBot="1" x14ac:dyDescent="0.3">
      <c r="A24" s="57" t="s">
        <v>110</v>
      </c>
      <c r="B24" s="13">
        <v>4</v>
      </c>
      <c r="C24" s="43" t="s">
        <v>111</v>
      </c>
      <c r="D24" s="43" t="s">
        <v>112</v>
      </c>
      <c r="E24" s="43" t="s">
        <v>88</v>
      </c>
      <c r="F24" s="43" t="s">
        <v>88</v>
      </c>
      <c r="G24" s="43" t="s">
        <v>88</v>
      </c>
      <c r="H24" s="44" t="s">
        <v>89</v>
      </c>
      <c r="I24" s="45">
        <v>288</v>
      </c>
      <c r="J24" s="61"/>
      <c r="K24" s="13">
        <v>1</v>
      </c>
      <c r="L24" s="46"/>
      <c r="M24" s="47"/>
      <c r="N24" s="48">
        <f>IF(M24&gt;0,ROUND(L24/M24,4),0)</f>
        <v>0</v>
      </c>
      <c r="O24" s="49"/>
      <c r="P24" s="50"/>
      <c r="Q24" s="48">
        <f>ROUND(ROUND(N24,4)*(1-O24),4)</f>
        <v>0</v>
      </c>
      <c r="R24" s="48">
        <f>ROUND(ROUND(Q24,4)*(1+P24),4)</f>
        <v>0</v>
      </c>
      <c r="S24" s="48">
        <f>ROUND($I24*Q24,4)</f>
        <v>0</v>
      </c>
      <c r="T24" s="48">
        <f>ROUND($I24*R24,4)</f>
        <v>0</v>
      </c>
      <c r="U24" s="51"/>
      <c r="V24" s="51"/>
      <c r="W24" s="51"/>
      <c r="X24" s="51"/>
      <c r="Y24" s="52"/>
    </row>
    <row r="25" spans="1:25" ht="13.5" thickBot="1" x14ac:dyDescent="0.3">
      <c r="R25" s="62" t="s">
        <v>96</v>
      </c>
      <c r="S25" s="63">
        <f>SUM(S21:S24)</f>
        <v>0</v>
      </c>
      <c r="T25" s="64">
        <f>SUM(T21:T24)</f>
        <v>0</v>
      </c>
    </row>
    <row r="27" spans="1:25" ht="13.5" thickBot="1" x14ac:dyDescent="0.3"/>
    <row r="28" spans="1:25" ht="13.5" thickBot="1" x14ac:dyDescent="0.3">
      <c r="A28" s="53" t="s">
        <v>55</v>
      </c>
      <c r="B28" s="58" t="s">
        <v>113</v>
      </c>
      <c r="C28" s="19" t="s">
        <v>114</v>
      </c>
      <c r="D28" s="19"/>
      <c r="E28" s="19"/>
      <c r="F28" s="19"/>
      <c r="G28" s="19"/>
      <c r="H28" s="19" t="s">
        <v>58</v>
      </c>
      <c r="I28" s="19"/>
      <c r="J28" s="8"/>
      <c r="K28" s="7"/>
      <c r="L28" s="19" t="s">
        <v>115</v>
      </c>
      <c r="M28" s="19"/>
      <c r="N28" s="19"/>
      <c r="O28" s="19"/>
      <c r="P28" s="19"/>
      <c r="Q28" s="19"/>
      <c r="R28" s="19"/>
      <c r="S28" s="19"/>
      <c r="T28" s="19"/>
      <c r="U28" s="19"/>
      <c r="V28" s="19"/>
      <c r="W28" s="19"/>
      <c r="X28" s="19"/>
      <c r="Y28" s="8"/>
    </row>
    <row r="29" spans="1:25" ht="51.75" thickBot="1" x14ac:dyDescent="0.3">
      <c r="A29" s="54" t="s">
        <v>60</v>
      </c>
      <c r="B29" s="20" t="s">
        <v>61</v>
      </c>
      <c r="C29" s="21" t="s">
        <v>62</v>
      </c>
      <c r="D29" s="21" t="s">
        <v>116</v>
      </c>
      <c r="E29" s="21" t="s">
        <v>100</v>
      </c>
      <c r="F29" s="21" t="s">
        <v>65</v>
      </c>
      <c r="G29" s="21" t="s">
        <v>66</v>
      </c>
      <c r="H29" s="21" t="s">
        <v>67</v>
      </c>
      <c r="I29" s="21" t="s">
        <v>68</v>
      </c>
      <c r="J29" s="22" t="s">
        <v>69</v>
      </c>
      <c r="K29" s="20" t="s">
        <v>70</v>
      </c>
      <c r="L29" s="21" t="s">
        <v>71</v>
      </c>
      <c r="M29" s="21" t="s">
        <v>72</v>
      </c>
      <c r="N29" s="21" t="s">
        <v>73</v>
      </c>
      <c r="O29" s="21" t="s">
        <v>74</v>
      </c>
      <c r="P29" s="21" t="s">
        <v>75</v>
      </c>
      <c r="Q29" s="21" t="s">
        <v>76</v>
      </c>
      <c r="R29" s="21" t="s">
        <v>77</v>
      </c>
      <c r="S29" s="21" t="s">
        <v>78</v>
      </c>
      <c r="T29" s="21" t="s">
        <v>79</v>
      </c>
      <c r="U29" s="21" t="s">
        <v>80</v>
      </c>
      <c r="V29" s="21" t="s">
        <v>81</v>
      </c>
      <c r="W29" s="21" t="s">
        <v>82</v>
      </c>
      <c r="X29" s="21" t="s">
        <v>83</v>
      </c>
      <c r="Y29" s="22" t="s">
        <v>84</v>
      </c>
    </row>
    <row r="30" spans="1:25" ht="63.75" x14ac:dyDescent="0.25">
      <c r="A30" s="55" t="s">
        <v>117</v>
      </c>
      <c r="B30" s="9">
        <v>1</v>
      </c>
      <c r="C30" s="23" t="s">
        <v>118</v>
      </c>
      <c r="D30" s="23" t="s">
        <v>119</v>
      </c>
      <c r="E30" s="23" t="s">
        <v>88</v>
      </c>
      <c r="F30" s="23" t="s">
        <v>88</v>
      </c>
      <c r="G30" s="23" t="s">
        <v>88</v>
      </c>
      <c r="H30" s="24" t="s">
        <v>89</v>
      </c>
      <c r="I30" s="25">
        <v>380</v>
      </c>
      <c r="J30" s="59"/>
      <c r="K30" s="9">
        <v>1</v>
      </c>
      <c r="L30" s="26"/>
      <c r="M30" s="27"/>
      <c r="N30" s="28">
        <f>IF(M30&gt;0,ROUND(L30/M30,4),0)</f>
        <v>0</v>
      </c>
      <c r="O30" s="29"/>
      <c r="P30" s="30"/>
      <c r="Q30" s="28">
        <f>ROUND(ROUND(N30,4)*(1-O30),4)</f>
        <v>0</v>
      </c>
      <c r="R30" s="28">
        <f>ROUND(ROUND(Q30,4)*(1+P30),4)</f>
        <v>0</v>
      </c>
      <c r="S30" s="28">
        <f>ROUND($I30*Q30,4)</f>
        <v>0</v>
      </c>
      <c r="T30" s="28">
        <f>ROUND($I30*R30,4)</f>
        <v>0</v>
      </c>
      <c r="U30" s="31"/>
      <c r="V30" s="31"/>
      <c r="W30" s="31"/>
      <c r="X30" s="31"/>
      <c r="Y30" s="32"/>
    </row>
    <row r="31" spans="1:25" ht="153.75" thickBot="1" x14ac:dyDescent="0.3">
      <c r="A31" s="57" t="s">
        <v>120</v>
      </c>
      <c r="B31" s="13">
        <v>2</v>
      </c>
      <c r="C31" s="43" t="s">
        <v>121</v>
      </c>
      <c r="D31" s="43" t="s">
        <v>122</v>
      </c>
      <c r="E31" s="43" t="s">
        <v>88</v>
      </c>
      <c r="F31" s="43" t="s">
        <v>88</v>
      </c>
      <c r="G31" s="43" t="s">
        <v>88</v>
      </c>
      <c r="H31" s="44" t="s">
        <v>89</v>
      </c>
      <c r="I31" s="45">
        <v>1638</v>
      </c>
      <c r="J31" s="61"/>
      <c r="K31" s="13">
        <v>1</v>
      </c>
      <c r="L31" s="46"/>
      <c r="M31" s="47"/>
      <c r="N31" s="48">
        <f>IF(M31&gt;0,ROUND(L31/M31,4),0)</f>
        <v>0</v>
      </c>
      <c r="O31" s="49"/>
      <c r="P31" s="50"/>
      <c r="Q31" s="48">
        <f>ROUND(ROUND(N31,4)*(1-O31),4)</f>
        <v>0</v>
      </c>
      <c r="R31" s="48">
        <f>ROUND(ROUND(Q31,4)*(1+P31),4)</f>
        <v>0</v>
      </c>
      <c r="S31" s="48">
        <f>ROUND($I31*Q31,4)</f>
        <v>0</v>
      </c>
      <c r="T31" s="48">
        <f>ROUND($I31*R31,4)</f>
        <v>0</v>
      </c>
      <c r="U31" s="51"/>
      <c r="V31" s="51"/>
      <c r="W31" s="51"/>
      <c r="X31" s="51"/>
      <c r="Y31" s="52"/>
    </row>
    <row r="32" spans="1:25" ht="13.5" thickBot="1" x14ac:dyDescent="0.3">
      <c r="R32" s="62" t="s">
        <v>96</v>
      </c>
      <c r="S32" s="63">
        <f>SUM(S30:S31)</f>
        <v>0</v>
      </c>
      <c r="T32" s="64">
        <f>SUM(T30:T31)</f>
        <v>0</v>
      </c>
    </row>
    <row r="34" spans="1:25" ht="13.5" thickBot="1" x14ac:dyDescent="0.3"/>
    <row r="35" spans="1:25" ht="13.5" thickBot="1" x14ac:dyDescent="0.3">
      <c r="A35" s="53" t="s">
        <v>55</v>
      </c>
      <c r="B35" s="58" t="s">
        <v>123</v>
      </c>
      <c r="C35" s="19" t="s">
        <v>124</v>
      </c>
      <c r="D35" s="19"/>
      <c r="E35" s="19"/>
      <c r="F35" s="19"/>
      <c r="G35" s="19"/>
      <c r="H35" s="19" t="s">
        <v>58</v>
      </c>
      <c r="I35" s="19"/>
      <c r="J35" s="8"/>
      <c r="K35" s="7"/>
      <c r="L35" s="19" t="s">
        <v>125</v>
      </c>
      <c r="M35" s="19"/>
      <c r="N35" s="19"/>
      <c r="O35" s="19"/>
      <c r="P35" s="19"/>
      <c r="Q35" s="19"/>
      <c r="R35" s="19"/>
      <c r="S35" s="19"/>
      <c r="T35" s="19"/>
      <c r="U35" s="19"/>
      <c r="V35" s="19"/>
      <c r="W35" s="19"/>
      <c r="X35" s="19"/>
      <c r="Y35" s="8"/>
    </row>
    <row r="36" spans="1:25" ht="51.75" thickBot="1" x14ac:dyDescent="0.3">
      <c r="A36" s="54" t="s">
        <v>60</v>
      </c>
      <c r="B36" s="20" t="s">
        <v>61</v>
      </c>
      <c r="C36" s="21" t="s">
        <v>62</v>
      </c>
      <c r="D36" s="21" t="s">
        <v>116</v>
      </c>
      <c r="E36" s="21" t="s">
        <v>100</v>
      </c>
      <c r="F36" s="21" t="s">
        <v>65</v>
      </c>
      <c r="G36" s="21" t="s">
        <v>66</v>
      </c>
      <c r="H36" s="21" t="s">
        <v>67</v>
      </c>
      <c r="I36" s="21" t="s">
        <v>68</v>
      </c>
      <c r="J36" s="22" t="s">
        <v>69</v>
      </c>
      <c r="K36" s="20" t="s">
        <v>70</v>
      </c>
      <c r="L36" s="21" t="s">
        <v>71</v>
      </c>
      <c r="M36" s="21" t="s">
        <v>72</v>
      </c>
      <c r="N36" s="21" t="s">
        <v>73</v>
      </c>
      <c r="O36" s="21" t="s">
        <v>74</v>
      </c>
      <c r="P36" s="21" t="s">
        <v>75</v>
      </c>
      <c r="Q36" s="21" t="s">
        <v>76</v>
      </c>
      <c r="R36" s="21" t="s">
        <v>77</v>
      </c>
      <c r="S36" s="21" t="s">
        <v>78</v>
      </c>
      <c r="T36" s="21" t="s">
        <v>79</v>
      </c>
      <c r="U36" s="21" t="s">
        <v>80</v>
      </c>
      <c r="V36" s="21" t="s">
        <v>81</v>
      </c>
      <c r="W36" s="21" t="s">
        <v>82</v>
      </c>
      <c r="X36" s="21" t="s">
        <v>83</v>
      </c>
      <c r="Y36" s="22" t="s">
        <v>84</v>
      </c>
    </row>
    <row r="37" spans="1:25" ht="409.5" x14ac:dyDescent="0.25">
      <c r="A37" s="55" t="s">
        <v>126</v>
      </c>
      <c r="B37" s="9">
        <v>1</v>
      </c>
      <c r="C37" s="23" t="s">
        <v>127</v>
      </c>
      <c r="D37" s="23" t="s">
        <v>128</v>
      </c>
      <c r="E37" s="23" t="s">
        <v>88</v>
      </c>
      <c r="F37" s="23" t="s">
        <v>88</v>
      </c>
      <c r="G37" s="23" t="s">
        <v>88</v>
      </c>
      <c r="H37" s="24" t="s">
        <v>89</v>
      </c>
      <c r="I37" s="25">
        <v>222</v>
      </c>
      <c r="J37" s="59"/>
      <c r="K37" s="9">
        <v>1</v>
      </c>
      <c r="L37" s="26"/>
      <c r="M37" s="27"/>
      <c r="N37" s="28">
        <f>IF(M37&gt;0,ROUND(L37/M37,4),0)</f>
        <v>0</v>
      </c>
      <c r="O37" s="29"/>
      <c r="P37" s="30"/>
      <c r="Q37" s="28">
        <f>ROUND(ROUND(N37,4)*(1-O37),4)</f>
        <v>0</v>
      </c>
      <c r="R37" s="28">
        <f>ROUND(ROUND(Q37,4)*(1+P37),4)</f>
        <v>0</v>
      </c>
      <c r="S37" s="28">
        <f>ROUND($I37*Q37,4)</f>
        <v>0</v>
      </c>
      <c r="T37" s="28">
        <f>ROUND($I37*R37,4)</f>
        <v>0</v>
      </c>
      <c r="U37" s="31"/>
      <c r="V37" s="31"/>
      <c r="W37" s="31"/>
      <c r="X37" s="31"/>
      <c r="Y37" s="32"/>
    </row>
    <row r="38" spans="1:25" ht="140.25" x14ac:dyDescent="0.25">
      <c r="A38" s="56" t="s">
        <v>129</v>
      </c>
      <c r="B38" s="11">
        <v>2</v>
      </c>
      <c r="C38" s="33" t="s">
        <v>130</v>
      </c>
      <c r="D38" s="33" t="s">
        <v>131</v>
      </c>
      <c r="E38" s="33" t="s">
        <v>88</v>
      </c>
      <c r="F38" s="33" t="s">
        <v>88</v>
      </c>
      <c r="G38" s="33" t="s">
        <v>88</v>
      </c>
      <c r="H38" s="34" t="s">
        <v>89</v>
      </c>
      <c r="I38" s="35">
        <v>200</v>
      </c>
      <c r="J38" s="60"/>
      <c r="K38" s="11">
        <v>1</v>
      </c>
      <c r="L38" s="36"/>
      <c r="M38" s="37"/>
      <c r="N38" s="38">
        <f>IF(M38&gt;0,ROUND(L38/M38,4),0)</f>
        <v>0</v>
      </c>
      <c r="O38" s="39"/>
      <c r="P38" s="40"/>
      <c r="Q38" s="38">
        <f>ROUND(ROUND(N38,4)*(1-O38),4)</f>
        <v>0</v>
      </c>
      <c r="R38" s="38">
        <f>ROUND(ROUND(Q38,4)*(1+P38),4)</f>
        <v>0</v>
      </c>
      <c r="S38" s="38">
        <f>ROUND($I38*Q38,4)</f>
        <v>0</v>
      </c>
      <c r="T38" s="38">
        <f>ROUND($I38*R38,4)</f>
        <v>0</v>
      </c>
      <c r="U38" s="41"/>
      <c r="V38" s="41"/>
      <c r="W38" s="41"/>
      <c r="X38" s="41"/>
      <c r="Y38" s="42"/>
    </row>
    <row r="39" spans="1:25" ht="267.75" x14ac:dyDescent="0.25">
      <c r="A39" s="56" t="s">
        <v>132</v>
      </c>
      <c r="B39" s="11">
        <v>3</v>
      </c>
      <c r="C39" s="33" t="s">
        <v>133</v>
      </c>
      <c r="D39" s="33" t="s">
        <v>134</v>
      </c>
      <c r="E39" s="33" t="s">
        <v>88</v>
      </c>
      <c r="F39" s="33" t="s">
        <v>88</v>
      </c>
      <c r="G39" s="33" t="s">
        <v>88</v>
      </c>
      <c r="H39" s="34" t="s">
        <v>89</v>
      </c>
      <c r="I39" s="35">
        <v>968</v>
      </c>
      <c r="J39" s="60"/>
      <c r="K39" s="11">
        <v>1</v>
      </c>
      <c r="L39" s="36"/>
      <c r="M39" s="37"/>
      <c r="N39" s="38">
        <f>IF(M39&gt;0,ROUND(L39/M39,4),0)</f>
        <v>0</v>
      </c>
      <c r="O39" s="39"/>
      <c r="P39" s="40"/>
      <c r="Q39" s="38">
        <f>ROUND(ROUND(N39,4)*(1-O39),4)</f>
        <v>0</v>
      </c>
      <c r="R39" s="38">
        <f>ROUND(ROUND(Q39,4)*(1+P39),4)</f>
        <v>0</v>
      </c>
      <c r="S39" s="38">
        <f>ROUND($I39*Q39,4)</f>
        <v>0</v>
      </c>
      <c r="T39" s="38">
        <f>ROUND($I39*R39,4)</f>
        <v>0</v>
      </c>
      <c r="U39" s="41"/>
      <c r="V39" s="41"/>
      <c r="W39" s="41"/>
      <c r="X39" s="41"/>
      <c r="Y39" s="42"/>
    </row>
    <row r="40" spans="1:25" ht="204.75" thickBot="1" x14ac:dyDescent="0.3">
      <c r="A40" s="57" t="s">
        <v>135</v>
      </c>
      <c r="B40" s="13">
        <v>4</v>
      </c>
      <c r="C40" s="43" t="s">
        <v>136</v>
      </c>
      <c r="D40" s="43" t="s">
        <v>137</v>
      </c>
      <c r="E40" s="43" t="s">
        <v>88</v>
      </c>
      <c r="F40" s="43" t="s">
        <v>88</v>
      </c>
      <c r="G40" s="43" t="s">
        <v>88</v>
      </c>
      <c r="H40" s="44" t="s">
        <v>89</v>
      </c>
      <c r="I40" s="45">
        <v>248</v>
      </c>
      <c r="J40" s="61"/>
      <c r="K40" s="13">
        <v>1</v>
      </c>
      <c r="L40" s="46"/>
      <c r="M40" s="47"/>
      <c r="N40" s="48">
        <f>IF(M40&gt;0,ROUND(L40/M40,4),0)</f>
        <v>0</v>
      </c>
      <c r="O40" s="49"/>
      <c r="P40" s="50"/>
      <c r="Q40" s="48">
        <f>ROUND(ROUND(N40,4)*(1-O40),4)</f>
        <v>0</v>
      </c>
      <c r="R40" s="48">
        <f>ROUND(ROUND(Q40,4)*(1+P40),4)</f>
        <v>0</v>
      </c>
      <c r="S40" s="48">
        <f>ROUND($I40*Q40,4)</f>
        <v>0</v>
      </c>
      <c r="T40" s="48">
        <f>ROUND($I40*R40,4)</f>
        <v>0</v>
      </c>
      <c r="U40" s="51"/>
      <c r="V40" s="51"/>
      <c r="W40" s="51"/>
      <c r="X40" s="51"/>
      <c r="Y40" s="52"/>
    </row>
    <row r="41" spans="1:25" ht="13.5" thickBot="1" x14ac:dyDescent="0.3">
      <c r="R41" s="62" t="s">
        <v>96</v>
      </c>
      <c r="S41" s="63">
        <f>SUM(S37:S40)</f>
        <v>0</v>
      </c>
      <c r="T41" s="64">
        <f>SUM(T37:T40)</f>
        <v>0</v>
      </c>
    </row>
    <row r="43" spans="1:25" ht="13.5" thickBot="1" x14ac:dyDescent="0.3"/>
    <row r="44" spans="1:25" ht="13.5" thickBot="1" x14ac:dyDescent="0.3">
      <c r="A44" s="53" t="s">
        <v>55</v>
      </c>
      <c r="B44" s="58" t="s">
        <v>138</v>
      </c>
      <c r="C44" s="19" t="s">
        <v>139</v>
      </c>
      <c r="D44" s="19"/>
      <c r="E44" s="19"/>
      <c r="F44" s="19"/>
      <c r="G44" s="19"/>
      <c r="H44" s="19" t="s">
        <v>140</v>
      </c>
      <c r="I44" s="19"/>
      <c r="J44" s="8"/>
      <c r="K44" s="7"/>
      <c r="L44" s="19" t="s">
        <v>141</v>
      </c>
      <c r="M44" s="19"/>
      <c r="N44" s="19"/>
      <c r="O44" s="19"/>
      <c r="P44" s="19"/>
      <c r="Q44" s="19"/>
      <c r="R44" s="19"/>
      <c r="S44" s="19"/>
      <c r="T44" s="19"/>
      <c r="U44" s="19"/>
      <c r="V44" s="19"/>
      <c r="W44" s="19"/>
      <c r="X44" s="19"/>
      <c r="Y44" s="8"/>
    </row>
    <row r="45" spans="1:25" ht="51.75" thickBot="1" x14ac:dyDescent="0.3">
      <c r="A45" s="54" t="s">
        <v>60</v>
      </c>
      <c r="B45" s="20" t="s">
        <v>61</v>
      </c>
      <c r="C45" s="21" t="s">
        <v>62</v>
      </c>
      <c r="D45" s="21" t="s">
        <v>116</v>
      </c>
      <c r="E45" s="21" t="s">
        <v>100</v>
      </c>
      <c r="F45" s="21" t="s">
        <v>65</v>
      </c>
      <c r="G45" s="21" t="s">
        <v>66</v>
      </c>
      <c r="H45" s="21" t="s">
        <v>67</v>
      </c>
      <c r="I45" s="21" t="s">
        <v>68</v>
      </c>
      <c r="J45" s="22" t="s">
        <v>69</v>
      </c>
      <c r="K45" s="20" t="s">
        <v>70</v>
      </c>
      <c r="L45" s="21" t="s">
        <v>71</v>
      </c>
      <c r="M45" s="21" t="s">
        <v>72</v>
      </c>
      <c r="N45" s="21" t="s">
        <v>73</v>
      </c>
      <c r="O45" s="21" t="s">
        <v>74</v>
      </c>
      <c r="P45" s="21" t="s">
        <v>75</v>
      </c>
      <c r="Q45" s="21" t="s">
        <v>76</v>
      </c>
      <c r="R45" s="21" t="s">
        <v>77</v>
      </c>
      <c r="S45" s="21" t="s">
        <v>78</v>
      </c>
      <c r="T45" s="21" t="s">
        <v>79</v>
      </c>
      <c r="U45" s="21" t="s">
        <v>80</v>
      </c>
      <c r="V45" s="21" t="s">
        <v>81</v>
      </c>
      <c r="W45" s="21" t="s">
        <v>82</v>
      </c>
      <c r="X45" s="21" t="s">
        <v>83</v>
      </c>
      <c r="Y45" s="22" t="s">
        <v>84</v>
      </c>
    </row>
    <row r="46" spans="1:25" ht="217.5" thickBot="1" x14ac:dyDescent="0.3">
      <c r="A46" s="75" t="s">
        <v>142</v>
      </c>
      <c r="B46" s="76">
        <v>1</v>
      </c>
      <c r="C46" s="65" t="s">
        <v>143</v>
      </c>
      <c r="D46" s="65" t="s">
        <v>144</v>
      </c>
      <c r="E46" s="65" t="s">
        <v>88</v>
      </c>
      <c r="F46" s="65" t="s">
        <v>88</v>
      </c>
      <c r="G46" s="65" t="s">
        <v>88</v>
      </c>
      <c r="H46" s="66" t="s">
        <v>89</v>
      </c>
      <c r="I46" s="67">
        <v>770</v>
      </c>
      <c r="J46" s="77"/>
      <c r="K46" s="76">
        <v>1</v>
      </c>
      <c r="L46" s="68"/>
      <c r="M46" s="69"/>
      <c r="N46" s="70">
        <f>IF(M46&gt;0,ROUND(L46/M46,4),0)</f>
        <v>0</v>
      </c>
      <c r="O46" s="71"/>
      <c r="P46" s="72"/>
      <c r="Q46" s="70">
        <f>ROUND(ROUND(N46,4)*(1-O46),4)</f>
        <v>0</v>
      </c>
      <c r="R46" s="70">
        <f>ROUND(ROUND(Q46,4)*(1+P46),4)</f>
        <v>0</v>
      </c>
      <c r="S46" s="70">
        <f>ROUND($I46*Q46,4)</f>
        <v>0</v>
      </c>
      <c r="T46" s="70">
        <f>ROUND($I46*R46,4)</f>
        <v>0</v>
      </c>
      <c r="U46" s="73"/>
      <c r="V46" s="73"/>
      <c r="W46" s="73"/>
      <c r="X46" s="73"/>
      <c r="Y46" s="74"/>
    </row>
    <row r="47" spans="1:25" ht="13.5" thickBot="1" x14ac:dyDescent="0.3">
      <c r="R47" s="62" t="s">
        <v>96</v>
      </c>
      <c r="S47" s="63">
        <f>SUM(S46:S46)</f>
        <v>0</v>
      </c>
      <c r="T47" s="64">
        <f>SUM(T46:T46)</f>
        <v>0</v>
      </c>
    </row>
    <row r="49" spans="1:25" ht="13.5" thickBot="1" x14ac:dyDescent="0.3"/>
    <row r="50" spans="1:25" ht="13.5" thickBot="1" x14ac:dyDescent="0.3">
      <c r="A50" s="53" t="s">
        <v>55</v>
      </c>
      <c r="B50" s="58" t="s">
        <v>145</v>
      </c>
      <c r="C50" s="19" t="s">
        <v>146</v>
      </c>
      <c r="D50" s="19"/>
      <c r="E50" s="19"/>
      <c r="F50" s="19"/>
      <c r="G50" s="19"/>
      <c r="H50" s="19" t="s">
        <v>58</v>
      </c>
      <c r="I50" s="19"/>
      <c r="J50" s="8"/>
      <c r="K50" s="7"/>
      <c r="L50" s="19" t="s">
        <v>147</v>
      </c>
      <c r="M50" s="19"/>
      <c r="N50" s="19"/>
      <c r="O50" s="19"/>
      <c r="P50" s="19"/>
      <c r="Q50" s="19"/>
      <c r="R50" s="19"/>
      <c r="S50" s="19"/>
      <c r="T50" s="19"/>
      <c r="U50" s="19"/>
      <c r="V50" s="19"/>
      <c r="W50" s="19"/>
      <c r="X50" s="19"/>
      <c r="Y50" s="8"/>
    </row>
    <row r="51" spans="1:25" ht="51.75" thickBot="1" x14ac:dyDescent="0.3">
      <c r="A51" s="54" t="s">
        <v>60</v>
      </c>
      <c r="B51" s="20" t="s">
        <v>61</v>
      </c>
      <c r="C51" s="21" t="s">
        <v>62</v>
      </c>
      <c r="D51" s="21" t="s">
        <v>116</v>
      </c>
      <c r="E51" s="21" t="s">
        <v>100</v>
      </c>
      <c r="F51" s="21" t="s">
        <v>65</v>
      </c>
      <c r="G51" s="21" t="s">
        <v>66</v>
      </c>
      <c r="H51" s="21" t="s">
        <v>67</v>
      </c>
      <c r="I51" s="21" t="s">
        <v>68</v>
      </c>
      <c r="J51" s="22" t="s">
        <v>69</v>
      </c>
      <c r="K51" s="20" t="s">
        <v>70</v>
      </c>
      <c r="L51" s="21" t="s">
        <v>71</v>
      </c>
      <c r="M51" s="21" t="s">
        <v>72</v>
      </c>
      <c r="N51" s="21" t="s">
        <v>73</v>
      </c>
      <c r="O51" s="21" t="s">
        <v>74</v>
      </c>
      <c r="P51" s="21" t="s">
        <v>75</v>
      </c>
      <c r="Q51" s="21" t="s">
        <v>76</v>
      </c>
      <c r="R51" s="21" t="s">
        <v>77</v>
      </c>
      <c r="S51" s="21" t="s">
        <v>78</v>
      </c>
      <c r="T51" s="21" t="s">
        <v>79</v>
      </c>
      <c r="U51" s="21" t="s">
        <v>80</v>
      </c>
      <c r="V51" s="21" t="s">
        <v>81</v>
      </c>
      <c r="W51" s="21" t="s">
        <v>82</v>
      </c>
      <c r="X51" s="21" t="s">
        <v>83</v>
      </c>
      <c r="Y51" s="22" t="s">
        <v>84</v>
      </c>
    </row>
    <row r="52" spans="1:25" ht="25.5" x14ac:dyDescent="0.25">
      <c r="A52" s="55" t="s">
        <v>148</v>
      </c>
      <c r="B52" s="9">
        <v>1</v>
      </c>
      <c r="C52" s="23" t="s">
        <v>149</v>
      </c>
      <c r="D52" s="23" t="s">
        <v>150</v>
      </c>
      <c r="E52" s="23" t="s">
        <v>88</v>
      </c>
      <c r="F52" s="23" t="s">
        <v>88</v>
      </c>
      <c r="G52" s="23" t="s">
        <v>88</v>
      </c>
      <c r="H52" s="24" t="s">
        <v>89</v>
      </c>
      <c r="I52" s="25">
        <v>2272</v>
      </c>
      <c r="J52" s="59"/>
      <c r="K52" s="9">
        <v>1</v>
      </c>
      <c r="L52" s="26"/>
      <c r="M52" s="27"/>
      <c r="N52" s="28">
        <f>IF(M52&gt;0,ROUND(L52/M52,4),0)</f>
        <v>0</v>
      </c>
      <c r="O52" s="29"/>
      <c r="P52" s="30"/>
      <c r="Q52" s="28">
        <f>ROUND(ROUND(N52,4)*(1-O52),4)</f>
        <v>0</v>
      </c>
      <c r="R52" s="28">
        <f>ROUND(ROUND(Q52,4)*(1+P52),4)</f>
        <v>0</v>
      </c>
      <c r="S52" s="28">
        <f>ROUND($I52*Q52,4)</f>
        <v>0</v>
      </c>
      <c r="T52" s="28">
        <f>ROUND($I52*R52,4)</f>
        <v>0</v>
      </c>
      <c r="U52" s="31"/>
      <c r="V52" s="31"/>
      <c r="W52" s="31"/>
      <c r="X52" s="31"/>
      <c r="Y52" s="32"/>
    </row>
    <row r="53" spans="1:25" ht="25.5" x14ac:dyDescent="0.25">
      <c r="A53" s="56" t="s">
        <v>151</v>
      </c>
      <c r="B53" s="11">
        <v>2</v>
      </c>
      <c r="C53" s="33" t="s">
        <v>152</v>
      </c>
      <c r="D53" s="33" t="s">
        <v>153</v>
      </c>
      <c r="E53" s="33" t="s">
        <v>88</v>
      </c>
      <c r="F53" s="33" t="s">
        <v>88</v>
      </c>
      <c r="G53" s="33" t="s">
        <v>88</v>
      </c>
      <c r="H53" s="34" t="s">
        <v>89</v>
      </c>
      <c r="I53" s="35">
        <v>810</v>
      </c>
      <c r="J53" s="60"/>
      <c r="K53" s="11">
        <v>1</v>
      </c>
      <c r="L53" s="36"/>
      <c r="M53" s="37"/>
      <c r="N53" s="38">
        <f>IF(M53&gt;0,ROUND(L53/M53,4),0)</f>
        <v>0</v>
      </c>
      <c r="O53" s="39"/>
      <c r="P53" s="40"/>
      <c r="Q53" s="38">
        <f>ROUND(ROUND(N53,4)*(1-O53),4)</f>
        <v>0</v>
      </c>
      <c r="R53" s="38">
        <f>ROUND(ROUND(Q53,4)*(1+P53),4)</f>
        <v>0</v>
      </c>
      <c r="S53" s="38">
        <f>ROUND($I53*Q53,4)</f>
        <v>0</v>
      </c>
      <c r="T53" s="38">
        <f>ROUND($I53*R53,4)</f>
        <v>0</v>
      </c>
      <c r="U53" s="41"/>
      <c r="V53" s="41"/>
      <c r="W53" s="41"/>
      <c r="X53" s="41"/>
      <c r="Y53" s="42"/>
    </row>
    <row r="54" spans="1:25" ht="25.5" x14ac:dyDescent="0.25">
      <c r="A54" s="56" t="s">
        <v>154</v>
      </c>
      <c r="B54" s="11">
        <v>3</v>
      </c>
      <c r="C54" s="33" t="s">
        <v>155</v>
      </c>
      <c r="D54" s="33" t="s">
        <v>156</v>
      </c>
      <c r="E54" s="33" t="s">
        <v>88</v>
      </c>
      <c r="F54" s="33" t="s">
        <v>88</v>
      </c>
      <c r="G54" s="33" t="s">
        <v>88</v>
      </c>
      <c r="H54" s="34" t="s">
        <v>89</v>
      </c>
      <c r="I54" s="35">
        <v>864</v>
      </c>
      <c r="J54" s="60"/>
      <c r="K54" s="11">
        <v>1</v>
      </c>
      <c r="L54" s="36"/>
      <c r="M54" s="37"/>
      <c r="N54" s="38">
        <f>IF(M54&gt;0,ROUND(L54/M54,4),0)</f>
        <v>0</v>
      </c>
      <c r="O54" s="39"/>
      <c r="P54" s="40"/>
      <c r="Q54" s="38">
        <f>ROUND(ROUND(N54,4)*(1-O54),4)</f>
        <v>0</v>
      </c>
      <c r="R54" s="38">
        <f>ROUND(ROUND(Q54,4)*(1+P54),4)</f>
        <v>0</v>
      </c>
      <c r="S54" s="38">
        <f>ROUND($I54*Q54,4)</f>
        <v>0</v>
      </c>
      <c r="T54" s="38">
        <f>ROUND($I54*R54,4)</f>
        <v>0</v>
      </c>
      <c r="U54" s="41"/>
      <c r="V54" s="41"/>
      <c r="W54" s="41"/>
      <c r="X54" s="41"/>
      <c r="Y54" s="42"/>
    </row>
    <row r="55" spans="1:25" ht="25.5" x14ac:dyDescent="0.25">
      <c r="A55" s="56" t="s">
        <v>157</v>
      </c>
      <c r="B55" s="11">
        <v>4</v>
      </c>
      <c r="C55" s="33" t="s">
        <v>158</v>
      </c>
      <c r="D55" s="33" t="s">
        <v>159</v>
      </c>
      <c r="E55" s="33" t="s">
        <v>88</v>
      </c>
      <c r="F55" s="33" t="s">
        <v>88</v>
      </c>
      <c r="G55" s="33" t="s">
        <v>88</v>
      </c>
      <c r="H55" s="34" t="s">
        <v>89</v>
      </c>
      <c r="I55" s="35">
        <v>48</v>
      </c>
      <c r="J55" s="60"/>
      <c r="K55" s="11">
        <v>1</v>
      </c>
      <c r="L55" s="36"/>
      <c r="M55" s="37"/>
      <c r="N55" s="38">
        <f>IF(M55&gt;0,ROUND(L55/M55,4),0)</f>
        <v>0</v>
      </c>
      <c r="O55" s="39"/>
      <c r="P55" s="40"/>
      <c r="Q55" s="38">
        <f>ROUND(ROUND(N55,4)*(1-O55),4)</f>
        <v>0</v>
      </c>
      <c r="R55" s="38">
        <f>ROUND(ROUND(Q55,4)*(1+P55),4)</f>
        <v>0</v>
      </c>
      <c r="S55" s="38">
        <f>ROUND($I55*Q55,4)</f>
        <v>0</v>
      </c>
      <c r="T55" s="38">
        <f>ROUND($I55*R55,4)</f>
        <v>0</v>
      </c>
      <c r="U55" s="41"/>
      <c r="V55" s="41"/>
      <c r="W55" s="41"/>
      <c r="X55" s="41"/>
      <c r="Y55" s="42"/>
    </row>
    <row r="56" spans="1:25" ht="25.5" x14ac:dyDescent="0.25">
      <c r="A56" s="56" t="s">
        <v>160</v>
      </c>
      <c r="B56" s="11">
        <v>5</v>
      </c>
      <c r="C56" s="33" t="s">
        <v>161</v>
      </c>
      <c r="D56" s="33" t="s">
        <v>162</v>
      </c>
      <c r="E56" s="33" t="s">
        <v>88</v>
      </c>
      <c r="F56" s="33" t="s">
        <v>88</v>
      </c>
      <c r="G56" s="33" t="s">
        <v>88</v>
      </c>
      <c r="H56" s="34" t="s">
        <v>89</v>
      </c>
      <c r="I56" s="35">
        <v>200</v>
      </c>
      <c r="J56" s="60"/>
      <c r="K56" s="11">
        <v>1</v>
      </c>
      <c r="L56" s="36"/>
      <c r="M56" s="37"/>
      <c r="N56" s="38">
        <f>IF(M56&gt;0,ROUND(L56/M56,4),0)</f>
        <v>0</v>
      </c>
      <c r="O56" s="39"/>
      <c r="P56" s="40"/>
      <c r="Q56" s="38">
        <f>ROUND(ROUND(N56,4)*(1-O56),4)</f>
        <v>0</v>
      </c>
      <c r="R56" s="38">
        <f>ROUND(ROUND(Q56,4)*(1+P56),4)</f>
        <v>0</v>
      </c>
      <c r="S56" s="38">
        <f>ROUND($I56*Q56,4)</f>
        <v>0</v>
      </c>
      <c r="T56" s="38">
        <f>ROUND($I56*R56,4)</f>
        <v>0</v>
      </c>
      <c r="U56" s="41"/>
      <c r="V56" s="41"/>
      <c r="W56" s="41"/>
      <c r="X56" s="41"/>
      <c r="Y56" s="42"/>
    </row>
    <row r="57" spans="1:25" ht="25.5" x14ac:dyDescent="0.25">
      <c r="A57" s="56" t="s">
        <v>163</v>
      </c>
      <c r="B57" s="11">
        <v>6</v>
      </c>
      <c r="C57" s="33" t="s">
        <v>164</v>
      </c>
      <c r="D57" s="33" t="s">
        <v>165</v>
      </c>
      <c r="E57" s="33" t="s">
        <v>88</v>
      </c>
      <c r="F57" s="33" t="s">
        <v>88</v>
      </c>
      <c r="G57" s="33" t="s">
        <v>88</v>
      </c>
      <c r="H57" s="34" t="s">
        <v>89</v>
      </c>
      <c r="I57" s="35">
        <v>364</v>
      </c>
      <c r="J57" s="60"/>
      <c r="K57" s="11">
        <v>1</v>
      </c>
      <c r="L57" s="36"/>
      <c r="M57" s="37"/>
      <c r="N57" s="38">
        <f>IF(M57&gt;0,ROUND(L57/M57,4),0)</f>
        <v>0</v>
      </c>
      <c r="O57" s="39"/>
      <c r="P57" s="40"/>
      <c r="Q57" s="38">
        <f>ROUND(ROUND(N57,4)*(1-O57),4)</f>
        <v>0</v>
      </c>
      <c r="R57" s="38">
        <f>ROUND(ROUND(Q57,4)*(1+P57),4)</f>
        <v>0</v>
      </c>
      <c r="S57" s="38">
        <f>ROUND($I57*Q57,4)</f>
        <v>0</v>
      </c>
      <c r="T57" s="38">
        <f>ROUND($I57*R57,4)</f>
        <v>0</v>
      </c>
      <c r="U57" s="41"/>
      <c r="V57" s="41"/>
      <c r="W57" s="41"/>
      <c r="X57" s="41"/>
      <c r="Y57" s="42"/>
    </row>
    <row r="58" spans="1:25" ht="25.5" x14ac:dyDescent="0.25">
      <c r="A58" s="56" t="s">
        <v>166</v>
      </c>
      <c r="B58" s="11">
        <v>7</v>
      </c>
      <c r="C58" s="33" t="s">
        <v>167</v>
      </c>
      <c r="D58" s="33" t="s">
        <v>168</v>
      </c>
      <c r="E58" s="33" t="s">
        <v>88</v>
      </c>
      <c r="F58" s="33" t="s">
        <v>88</v>
      </c>
      <c r="G58" s="33" t="s">
        <v>88</v>
      </c>
      <c r="H58" s="34" t="s">
        <v>89</v>
      </c>
      <c r="I58" s="35">
        <v>5</v>
      </c>
      <c r="J58" s="60"/>
      <c r="K58" s="11">
        <v>1</v>
      </c>
      <c r="L58" s="36"/>
      <c r="M58" s="37"/>
      <c r="N58" s="38">
        <f>IF(M58&gt;0,ROUND(L58/M58,4),0)</f>
        <v>0</v>
      </c>
      <c r="O58" s="39"/>
      <c r="P58" s="40"/>
      <c r="Q58" s="38">
        <f>ROUND(ROUND(N58,4)*(1-O58),4)</f>
        <v>0</v>
      </c>
      <c r="R58" s="38">
        <f>ROUND(ROUND(Q58,4)*(1+P58),4)</f>
        <v>0</v>
      </c>
      <c r="S58" s="38">
        <f>ROUND($I58*Q58,4)</f>
        <v>0</v>
      </c>
      <c r="T58" s="38">
        <f>ROUND($I58*R58,4)</f>
        <v>0</v>
      </c>
      <c r="U58" s="41"/>
      <c r="V58" s="41"/>
      <c r="W58" s="41"/>
      <c r="X58" s="41"/>
      <c r="Y58" s="42"/>
    </row>
    <row r="59" spans="1:25" ht="38.25" x14ac:dyDescent="0.25">
      <c r="A59" s="56" t="s">
        <v>169</v>
      </c>
      <c r="B59" s="11">
        <v>8</v>
      </c>
      <c r="C59" s="33" t="s">
        <v>170</v>
      </c>
      <c r="D59" s="33" t="s">
        <v>171</v>
      </c>
      <c r="E59" s="33" t="s">
        <v>172</v>
      </c>
      <c r="F59" s="33" t="s">
        <v>88</v>
      </c>
      <c r="G59" s="33" t="s">
        <v>88</v>
      </c>
      <c r="H59" s="34" t="s">
        <v>89</v>
      </c>
      <c r="I59" s="35">
        <v>96</v>
      </c>
      <c r="J59" s="60"/>
      <c r="K59" s="11">
        <v>1</v>
      </c>
      <c r="L59" s="36"/>
      <c r="M59" s="37"/>
      <c r="N59" s="38">
        <f>IF(M59&gt;0,ROUND(L59/M59,4),0)</f>
        <v>0</v>
      </c>
      <c r="O59" s="39"/>
      <c r="P59" s="40"/>
      <c r="Q59" s="38">
        <f>ROUND(ROUND(N59,4)*(1-O59),4)</f>
        <v>0</v>
      </c>
      <c r="R59" s="38">
        <f>ROUND(ROUND(Q59,4)*(1+P59),4)</f>
        <v>0</v>
      </c>
      <c r="S59" s="38">
        <f>ROUND($I59*Q59,4)</f>
        <v>0</v>
      </c>
      <c r="T59" s="38">
        <f>ROUND($I59*R59,4)</f>
        <v>0</v>
      </c>
      <c r="U59" s="41"/>
      <c r="V59" s="41"/>
      <c r="W59" s="41"/>
      <c r="X59" s="41"/>
      <c r="Y59" s="42"/>
    </row>
    <row r="60" spans="1:25" ht="25.5" x14ac:dyDescent="0.25">
      <c r="A60" s="56" t="s">
        <v>173</v>
      </c>
      <c r="B60" s="11">
        <v>9</v>
      </c>
      <c r="C60" s="33" t="s">
        <v>174</v>
      </c>
      <c r="D60" s="33" t="s">
        <v>175</v>
      </c>
      <c r="E60" s="33" t="s">
        <v>88</v>
      </c>
      <c r="F60" s="33" t="s">
        <v>88</v>
      </c>
      <c r="G60" s="33" t="s">
        <v>88</v>
      </c>
      <c r="H60" s="34" t="s">
        <v>89</v>
      </c>
      <c r="I60" s="35">
        <v>5</v>
      </c>
      <c r="J60" s="60"/>
      <c r="K60" s="11">
        <v>1</v>
      </c>
      <c r="L60" s="36"/>
      <c r="M60" s="37"/>
      <c r="N60" s="38">
        <f>IF(M60&gt;0,ROUND(L60/M60,4),0)</f>
        <v>0</v>
      </c>
      <c r="O60" s="39"/>
      <c r="P60" s="40"/>
      <c r="Q60" s="38">
        <f>ROUND(ROUND(N60,4)*(1-O60),4)</f>
        <v>0</v>
      </c>
      <c r="R60" s="38">
        <f>ROUND(ROUND(Q60,4)*(1+P60),4)</f>
        <v>0</v>
      </c>
      <c r="S60" s="38">
        <f>ROUND($I60*Q60,4)</f>
        <v>0</v>
      </c>
      <c r="T60" s="38">
        <f>ROUND($I60*R60,4)</f>
        <v>0</v>
      </c>
      <c r="U60" s="41"/>
      <c r="V60" s="41"/>
      <c r="W60" s="41"/>
      <c r="X60" s="41"/>
      <c r="Y60" s="42"/>
    </row>
    <row r="61" spans="1:25" ht="38.25" x14ac:dyDescent="0.25">
      <c r="A61" s="56" t="s">
        <v>176</v>
      </c>
      <c r="B61" s="11">
        <v>10</v>
      </c>
      <c r="C61" s="33" t="s">
        <v>177</v>
      </c>
      <c r="D61" s="33" t="s">
        <v>178</v>
      </c>
      <c r="E61" s="33" t="s">
        <v>88</v>
      </c>
      <c r="F61" s="33" t="s">
        <v>88</v>
      </c>
      <c r="G61" s="33" t="s">
        <v>88</v>
      </c>
      <c r="H61" s="34" t="s">
        <v>89</v>
      </c>
      <c r="I61" s="35">
        <v>5</v>
      </c>
      <c r="J61" s="60"/>
      <c r="K61" s="11">
        <v>1</v>
      </c>
      <c r="L61" s="36"/>
      <c r="M61" s="37"/>
      <c r="N61" s="38">
        <f>IF(M61&gt;0,ROUND(L61/M61,4),0)</f>
        <v>0</v>
      </c>
      <c r="O61" s="39"/>
      <c r="P61" s="40"/>
      <c r="Q61" s="38">
        <f>ROUND(ROUND(N61,4)*(1-O61),4)</f>
        <v>0</v>
      </c>
      <c r="R61" s="38">
        <f>ROUND(ROUND(Q61,4)*(1+P61),4)</f>
        <v>0</v>
      </c>
      <c r="S61" s="38">
        <f>ROUND($I61*Q61,4)</f>
        <v>0</v>
      </c>
      <c r="T61" s="38">
        <f>ROUND($I61*R61,4)</f>
        <v>0</v>
      </c>
      <c r="U61" s="41"/>
      <c r="V61" s="41"/>
      <c r="W61" s="41"/>
      <c r="X61" s="41"/>
      <c r="Y61" s="42"/>
    </row>
    <row r="62" spans="1:25" ht="25.5" x14ac:dyDescent="0.25">
      <c r="A62" s="56" t="s">
        <v>179</v>
      </c>
      <c r="B62" s="11">
        <v>11</v>
      </c>
      <c r="C62" s="33" t="s">
        <v>180</v>
      </c>
      <c r="D62" s="33" t="s">
        <v>181</v>
      </c>
      <c r="E62" s="33" t="s">
        <v>88</v>
      </c>
      <c r="F62" s="33" t="s">
        <v>88</v>
      </c>
      <c r="G62" s="33" t="s">
        <v>88</v>
      </c>
      <c r="H62" s="34" t="s">
        <v>89</v>
      </c>
      <c r="I62" s="35">
        <v>5</v>
      </c>
      <c r="J62" s="60"/>
      <c r="K62" s="11">
        <v>1</v>
      </c>
      <c r="L62" s="36"/>
      <c r="M62" s="37"/>
      <c r="N62" s="38">
        <f>IF(M62&gt;0,ROUND(L62/M62,4),0)</f>
        <v>0</v>
      </c>
      <c r="O62" s="39"/>
      <c r="P62" s="40"/>
      <c r="Q62" s="38">
        <f>ROUND(ROUND(N62,4)*(1-O62),4)</f>
        <v>0</v>
      </c>
      <c r="R62" s="38">
        <f>ROUND(ROUND(Q62,4)*(1+P62),4)</f>
        <v>0</v>
      </c>
      <c r="S62" s="38">
        <f>ROUND($I62*Q62,4)</f>
        <v>0</v>
      </c>
      <c r="T62" s="38">
        <f>ROUND($I62*R62,4)</f>
        <v>0</v>
      </c>
      <c r="U62" s="41"/>
      <c r="V62" s="41"/>
      <c r="W62" s="41"/>
      <c r="X62" s="41"/>
      <c r="Y62" s="42"/>
    </row>
    <row r="63" spans="1:25" ht="25.5" x14ac:dyDescent="0.25">
      <c r="A63" s="56" t="s">
        <v>182</v>
      </c>
      <c r="B63" s="11">
        <v>12</v>
      </c>
      <c r="C63" s="33" t="s">
        <v>183</v>
      </c>
      <c r="D63" s="33" t="s">
        <v>184</v>
      </c>
      <c r="E63" s="33" t="s">
        <v>88</v>
      </c>
      <c r="F63" s="33" t="s">
        <v>88</v>
      </c>
      <c r="G63" s="33" t="s">
        <v>88</v>
      </c>
      <c r="H63" s="34" t="s">
        <v>89</v>
      </c>
      <c r="I63" s="35">
        <v>5</v>
      </c>
      <c r="J63" s="60"/>
      <c r="K63" s="11">
        <v>1</v>
      </c>
      <c r="L63" s="36"/>
      <c r="M63" s="37"/>
      <c r="N63" s="38">
        <f>IF(M63&gt;0,ROUND(L63/M63,4),0)</f>
        <v>0</v>
      </c>
      <c r="O63" s="39"/>
      <c r="P63" s="40"/>
      <c r="Q63" s="38">
        <f>ROUND(ROUND(N63,4)*(1-O63),4)</f>
        <v>0</v>
      </c>
      <c r="R63" s="38">
        <f>ROUND(ROUND(Q63,4)*(1+P63),4)</f>
        <v>0</v>
      </c>
      <c r="S63" s="38">
        <f>ROUND($I63*Q63,4)</f>
        <v>0</v>
      </c>
      <c r="T63" s="38">
        <f>ROUND($I63*R63,4)</f>
        <v>0</v>
      </c>
      <c r="U63" s="41"/>
      <c r="V63" s="41"/>
      <c r="W63" s="41"/>
      <c r="X63" s="41"/>
      <c r="Y63" s="42"/>
    </row>
    <row r="64" spans="1:25" ht="25.5" x14ac:dyDescent="0.25">
      <c r="A64" s="56" t="s">
        <v>185</v>
      </c>
      <c r="B64" s="11">
        <v>13</v>
      </c>
      <c r="C64" s="33" t="s">
        <v>186</v>
      </c>
      <c r="D64" s="33" t="s">
        <v>187</v>
      </c>
      <c r="E64" s="33" t="s">
        <v>88</v>
      </c>
      <c r="F64" s="33" t="s">
        <v>88</v>
      </c>
      <c r="G64" s="33" t="s">
        <v>88</v>
      </c>
      <c r="H64" s="34" t="s">
        <v>89</v>
      </c>
      <c r="I64" s="35">
        <v>800</v>
      </c>
      <c r="J64" s="60"/>
      <c r="K64" s="11">
        <v>1</v>
      </c>
      <c r="L64" s="36"/>
      <c r="M64" s="37"/>
      <c r="N64" s="38">
        <f>IF(M64&gt;0,ROUND(L64/M64,4),0)</f>
        <v>0</v>
      </c>
      <c r="O64" s="39"/>
      <c r="P64" s="40"/>
      <c r="Q64" s="38">
        <f>ROUND(ROUND(N64,4)*(1-O64),4)</f>
        <v>0</v>
      </c>
      <c r="R64" s="38">
        <f>ROUND(ROUND(Q64,4)*(1+P64),4)</f>
        <v>0</v>
      </c>
      <c r="S64" s="38">
        <f>ROUND($I64*Q64,4)</f>
        <v>0</v>
      </c>
      <c r="T64" s="38">
        <f>ROUND($I64*R64,4)</f>
        <v>0</v>
      </c>
      <c r="U64" s="41"/>
      <c r="V64" s="41"/>
      <c r="W64" s="41"/>
      <c r="X64" s="41"/>
      <c r="Y64" s="42"/>
    </row>
    <row r="65" spans="1:25" x14ac:dyDescent="0.25">
      <c r="A65" s="56" t="s">
        <v>188</v>
      </c>
      <c r="B65" s="11">
        <v>14</v>
      </c>
      <c r="C65" s="33" t="s">
        <v>189</v>
      </c>
      <c r="D65" s="33" t="s">
        <v>190</v>
      </c>
      <c r="E65" s="33" t="s">
        <v>88</v>
      </c>
      <c r="F65" s="33" t="s">
        <v>88</v>
      </c>
      <c r="G65" s="33" t="s">
        <v>88</v>
      </c>
      <c r="H65" s="34" t="s">
        <v>89</v>
      </c>
      <c r="I65" s="35">
        <v>5</v>
      </c>
      <c r="J65" s="60"/>
      <c r="K65" s="11">
        <v>1</v>
      </c>
      <c r="L65" s="36"/>
      <c r="M65" s="37"/>
      <c r="N65" s="38">
        <f>IF(M65&gt;0,ROUND(L65/M65,4),0)</f>
        <v>0</v>
      </c>
      <c r="O65" s="39"/>
      <c r="P65" s="40"/>
      <c r="Q65" s="38">
        <f>ROUND(ROUND(N65,4)*(1-O65),4)</f>
        <v>0</v>
      </c>
      <c r="R65" s="38">
        <f>ROUND(ROUND(Q65,4)*(1+P65),4)</f>
        <v>0</v>
      </c>
      <c r="S65" s="38">
        <f>ROUND($I65*Q65,4)</f>
        <v>0</v>
      </c>
      <c r="T65" s="38">
        <f>ROUND($I65*R65,4)</f>
        <v>0</v>
      </c>
      <c r="U65" s="41"/>
      <c r="V65" s="41"/>
      <c r="W65" s="41"/>
      <c r="X65" s="41"/>
      <c r="Y65" s="42"/>
    </row>
    <row r="66" spans="1:25" ht="26.25" thickBot="1" x14ac:dyDescent="0.3">
      <c r="A66" s="57" t="s">
        <v>191</v>
      </c>
      <c r="B66" s="13">
        <v>15</v>
      </c>
      <c r="C66" s="43" t="s">
        <v>192</v>
      </c>
      <c r="D66" s="43" t="s">
        <v>193</v>
      </c>
      <c r="E66" s="43" t="s">
        <v>88</v>
      </c>
      <c r="F66" s="43" t="s">
        <v>88</v>
      </c>
      <c r="G66" s="43" t="s">
        <v>88</v>
      </c>
      <c r="H66" s="44" t="s">
        <v>89</v>
      </c>
      <c r="I66" s="45">
        <v>560</v>
      </c>
      <c r="J66" s="61"/>
      <c r="K66" s="13">
        <v>1</v>
      </c>
      <c r="L66" s="46"/>
      <c r="M66" s="47"/>
      <c r="N66" s="48">
        <f>IF(M66&gt;0,ROUND(L66/M66,4),0)</f>
        <v>0</v>
      </c>
      <c r="O66" s="49"/>
      <c r="P66" s="50"/>
      <c r="Q66" s="48">
        <f>ROUND(ROUND(N66,4)*(1-O66),4)</f>
        <v>0</v>
      </c>
      <c r="R66" s="48">
        <f>ROUND(ROUND(Q66,4)*(1+P66),4)</f>
        <v>0</v>
      </c>
      <c r="S66" s="48">
        <f>ROUND($I66*Q66,4)</f>
        <v>0</v>
      </c>
      <c r="T66" s="48">
        <f>ROUND($I66*R66,4)</f>
        <v>0</v>
      </c>
      <c r="U66" s="51"/>
      <c r="V66" s="51"/>
      <c r="W66" s="51"/>
      <c r="X66" s="51"/>
      <c r="Y66" s="52"/>
    </row>
    <row r="67" spans="1:25" ht="13.5" thickBot="1" x14ac:dyDescent="0.3">
      <c r="R67" s="62" t="s">
        <v>96</v>
      </c>
      <c r="S67" s="63">
        <f>SUM(S52:S66)</f>
        <v>0</v>
      </c>
      <c r="T67" s="64">
        <f>SUM(T52:T66)</f>
        <v>0</v>
      </c>
    </row>
    <row r="69" spans="1:25" ht="13.5" thickBot="1" x14ac:dyDescent="0.3"/>
    <row r="70" spans="1:25" ht="13.5" thickBot="1" x14ac:dyDescent="0.3">
      <c r="A70" s="53" t="s">
        <v>55</v>
      </c>
      <c r="B70" s="58" t="s">
        <v>194</v>
      </c>
      <c r="C70" s="19" t="s">
        <v>195</v>
      </c>
      <c r="D70" s="19"/>
      <c r="E70" s="19"/>
      <c r="F70" s="19"/>
      <c r="G70" s="19"/>
      <c r="H70" s="19" t="s">
        <v>58</v>
      </c>
      <c r="I70" s="19"/>
      <c r="J70" s="8"/>
      <c r="K70" s="7"/>
      <c r="L70" s="19" t="s">
        <v>196</v>
      </c>
      <c r="M70" s="19"/>
      <c r="N70" s="19"/>
      <c r="O70" s="19"/>
      <c r="P70" s="19"/>
      <c r="Q70" s="19"/>
      <c r="R70" s="19"/>
      <c r="S70" s="19"/>
      <c r="T70" s="19"/>
      <c r="U70" s="19"/>
      <c r="V70" s="19"/>
      <c r="W70" s="19"/>
      <c r="X70" s="19"/>
      <c r="Y70" s="8"/>
    </row>
    <row r="71" spans="1:25" ht="51.75" thickBot="1" x14ac:dyDescent="0.3">
      <c r="A71" s="54" t="s">
        <v>60</v>
      </c>
      <c r="B71" s="20" t="s">
        <v>61</v>
      </c>
      <c r="C71" s="21" t="s">
        <v>62</v>
      </c>
      <c r="D71" s="21" t="s">
        <v>116</v>
      </c>
      <c r="E71" s="21" t="s">
        <v>100</v>
      </c>
      <c r="F71" s="21" t="s">
        <v>65</v>
      </c>
      <c r="G71" s="21" t="s">
        <v>66</v>
      </c>
      <c r="H71" s="21" t="s">
        <v>67</v>
      </c>
      <c r="I71" s="21" t="s">
        <v>68</v>
      </c>
      <c r="J71" s="22" t="s">
        <v>69</v>
      </c>
      <c r="K71" s="20" t="s">
        <v>70</v>
      </c>
      <c r="L71" s="21" t="s">
        <v>71</v>
      </c>
      <c r="M71" s="21" t="s">
        <v>72</v>
      </c>
      <c r="N71" s="21" t="s">
        <v>73</v>
      </c>
      <c r="O71" s="21" t="s">
        <v>74</v>
      </c>
      <c r="P71" s="21" t="s">
        <v>75</v>
      </c>
      <c r="Q71" s="21" t="s">
        <v>76</v>
      </c>
      <c r="R71" s="21" t="s">
        <v>77</v>
      </c>
      <c r="S71" s="21" t="s">
        <v>78</v>
      </c>
      <c r="T71" s="21" t="s">
        <v>79</v>
      </c>
      <c r="U71" s="21" t="s">
        <v>80</v>
      </c>
      <c r="V71" s="21" t="s">
        <v>81</v>
      </c>
      <c r="W71" s="21" t="s">
        <v>82</v>
      </c>
      <c r="X71" s="21" t="s">
        <v>83</v>
      </c>
      <c r="Y71" s="22" t="s">
        <v>84</v>
      </c>
    </row>
    <row r="72" spans="1:25" ht="331.5" x14ac:dyDescent="0.25">
      <c r="A72" s="55" t="s">
        <v>197</v>
      </c>
      <c r="B72" s="9">
        <v>1</v>
      </c>
      <c r="C72" s="23" t="s">
        <v>198</v>
      </c>
      <c r="D72" s="23" t="s">
        <v>199</v>
      </c>
      <c r="E72" s="23" t="s">
        <v>88</v>
      </c>
      <c r="F72" s="23" t="s">
        <v>88</v>
      </c>
      <c r="G72" s="23" t="s">
        <v>88</v>
      </c>
      <c r="H72" s="24" t="s">
        <v>89</v>
      </c>
      <c r="I72" s="25">
        <v>1040</v>
      </c>
      <c r="J72" s="59"/>
      <c r="K72" s="9">
        <v>1</v>
      </c>
      <c r="L72" s="26"/>
      <c r="M72" s="27"/>
      <c r="N72" s="28">
        <f>IF(M72&gt;0,ROUND(L72/M72,4),0)</f>
        <v>0</v>
      </c>
      <c r="O72" s="29"/>
      <c r="P72" s="30"/>
      <c r="Q72" s="28">
        <f>ROUND(ROUND(N72,4)*(1-O72),4)</f>
        <v>0</v>
      </c>
      <c r="R72" s="28">
        <f>ROUND(ROUND(Q72,4)*(1+P72),4)</f>
        <v>0</v>
      </c>
      <c r="S72" s="28">
        <f>ROUND($I72*Q72,4)</f>
        <v>0</v>
      </c>
      <c r="T72" s="28">
        <f>ROUND($I72*R72,4)</f>
        <v>0</v>
      </c>
      <c r="U72" s="31"/>
      <c r="V72" s="31"/>
      <c r="W72" s="31"/>
      <c r="X72" s="31"/>
      <c r="Y72" s="32"/>
    </row>
    <row r="73" spans="1:25" ht="408" x14ac:dyDescent="0.25">
      <c r="A73" s="56" t="s">
        <v>200</v>
      </c>
      <c r="B73" s="11">
        <v>2</v>
      </c>
      <c r="C73" s="33" t="s">
        <v>201</v>
      </c>
      <c r="D73" s="33" t="s">
        <v>202</v>
      </c>
      <c r="E73" s="33" t="s">
        <v>88</v>
      </c>
      <c r="F73" s="33" t="s">
        <v>88</v>
      </c>
      <c r="G73" s="33" t="s">
        <v>88</v>
      </c>
      <c r="H73" s="34" t="s">
        <v>89</v>
      </c>
      <c r="I73" s="35">
        <v>528</v>
      </c>
      <c r="J73" s="60"/>
      <c r="K73" s="11">
        <v>1</v>
      </c>
      <c r="L73" s="36"/>
      <c r="M73" s="37"/>
      <c r="N73" s="38">
        <f>IF(M73&gt;0,ROUND(L73/M73,4),0)</f>
        <v>0</v>
      </c>
      <c r="O73" s="39"/>
      <c r="P73" s="40"/>
      <c r="Q73" s="38">
        <f>ROUND(ROUND(N73,4)*(1-O73),4)</f>
        <v>0</v>
      </c>
      <c r="R73" s="38">
        <f>ROUND(ROUND(Q73,4)*(1+P73),4)</f>
        <v>0</v>
      </c>
      <c r="S73" s="38">
        <f>ROUND($I73*Q73,4)</f>
        <v>0</v>
      </c>
      <c r="T73" s="38">
        <f>ROUND($I73*R73,4)</f>
        <v>0</v>
      </c>
      <c r="U73" s="41"/>
      <c r="V73" s="41"/>
      <c r="W73" s="41"/>
      <c r="X73" s="41"/>
      <c r="Y73" s="42"/>
    </row>
    <row r="74" spans="1:25" ht="369.75" x14ac:dyDescent="0.25">
      <c r="A74" s="56" t="s">
        <v>203</v>
      </c>
      <c r="B74" s="11">
        <v>3</v>
      </c>
      <c r="C74" s="33" t="s">
        <v>204</v>
      </c>
      <c r="D74" s="33" t="s">
        <v>205</v>
      </c>
      <c r="E74" s="33" t="s">
        <v>88</v>
      </c>
      <c r="F74" s="33" t="s">
        <v>88</v>
      </c>
      <c r="G74" s="33" t="s">
        <v>88</v>
      </c>
      <c r="H74" s="34" t="s">
        <v>89</v>
      </c>
      <c r="I74" s="35">
        <v>354</v>
      </c>
      <c r="J74" s="60"/>
      <c r="K74" s="11">
        <v>1</v>
      </c>
      <c r="L74" s="36"/>
      <c r="M74" s="37"/>
      <c r="N74" s="38">
        <f>IF(M74&gt;0,ROUND(L74/M74,4),0)</f>
        <v>0</v>
      </c>
      <c r="O74" s="39"/>
      <c r="P74" s="40"/>
      <c r="Q74" s="38">
        <f>ROUND(ROUND(N74,4)*(1-O74),4)</f>
        <v>0</v>
      </c>
      <c r="R74" s="38">
        <f>ROUND(ROUND(Q74,4)*(1+P74),4)</f>
        <v>0</v>
      </c>
      <c r="S74" s="38">
        <f>ROUND($I74*Q74,4)</f>
        <v>0</v>
      </c>
      <c r="T74" s="38">
        <f>ROUND($I74*R74,4)</f>
        <v>0</v>
      </c>
      <c r="U74" s="41"/>
      <c r="V74" s="41"/>
      <c r="W74" s="41"/>
      <c r="X74" s="41"/>
      <c r="Y74" s="42"/>
    </row>
    <row r="75" spans="1:25" ht="217.5" thickBot="1" x14ac:dyDescent="0.3">
      <c r="A75" s="57" t="s">
        <v>206</v>
      </c>
      <c r="B75" s="13">
        <v>4</v>
      </c>
      <c r="C75" s="43" t="s">
        <v>207</v>
      </c>
      <c r="D75" s="43" t="s">
        <v>208</v>
      </c>
      <c r="E75" s="43" t="s">
        <v>88</v>
      </c>
      <c r="F75" s="43" t="s">
        <v>88</v>
      </c>
      <c r="G75" s="43" t="s">
        <v>88</v>
      </c>
      <c r="H75" s="44" t="s">
        <v>89</v>
      </c>
      <c r="I75" s="45">
        <v>300</v>
      </c>
      <c r="J75" s="61"/>
      <c r="K75" s="13">
        <v>1</v>
      </c>
      <c r="L75" s="46"/>
      <c r="M75" s="47"/>
      <c r="N75" s="48">
        <f>IF(M75&gt;0,ROUND(L75/M75,4),0)</f>
        <v>0</v>
      </c>
      <c r="O75" s="49"/>
      <c r="P75" s="50"/>
      <c r="Q75" s="48">
        <f>ROUND(ROUND(N75,4)*(1-O75),4)</f>
        <v>0</v>
      </c>
      <c r="R75" s="48">
        <f>ROUND(ROUND(Q75,4)*(1+P75),4)</f>
        <v>0</v>
      </c>
      <c r="S75" s="48">
        <f>ROUND($I75*Q75,4)</f>
        <v>0</v>
      </c>
      <c r="T75" s="48">
        <f>ROUND($I75*R75,4)</f>
        <v>0</v>
      </c>
      <c r="U75" s="51"/>
      <c r="V75" s="51"/>
      <c r="W75" s="51"/>
      <c r="X75" s="51"/>
      <c r="Y75" s="52"/>
    </row>
    <row r="76" spans="1:25" ht="13.5" thickBot="1" x14ac:dyDescent="0.3">
      <c r="R76" s="62" t="s">
        <v>96</v>
      </c>
      <c r="S76" s="63">
        <f>SUM(S72:S75)</f>
        <v>0</v>
      </c>
      <c r="T76" s="64">
        <f>SUM(T72:T75)</f>
        <v>0</v>
      </c>
    </row>
    <row r="78" spans="1:25" ht="13.5" thickBot="1" x14ac:dyDescent="0.3"/>
    <row r="79" spans="1:25" ht="13.5" thickBot="1" x14ac:dyDescent="0.3">
      <c r="A79" s="53" t="s">
        <v>55</v>
      </c>
      <c r="B79" s="58" t="s">
        <v>209</v>
      </c>
      <c r="C79" s="19" t="s">
        <v>210</v>
      </c>
      <c r="D79" s="19"/>
      <c r="E79" s="19"/>
      <c r="F79" s="19"/>
      <c r="G79" s="19"/>
      <c r="H79" s="19" t="s">
        <v>58</v>
      </c>
      <c r="I79" s="19"/>
      <c r="J79" s="8"/>
      <c r="K79" s="7"/>
      <c r="L79" s="19" t="s">
        <v>211</v>
      </c>
      <c r="M79" s="19"/>
      <c r="N79" s="19"/>
      <c r="O79" s="19"/>
      <c r="P79" s="19"/>
      <c r="Q79" s="19"/>
      <c r="R79" s="19"/>
      <c r="S79" s="19"/>
      <c r="T79" s="19"/>
      <c r="U79" s="19"/>
      <c r="V79" s="19"/>
      <c r="W79" s="19"/>
      <c r="X79" s="19"/>
      <c r="Y79" s="8"/>
    </row>
    <row r="80" spans="1:25" ht="51.75" thickBot="1" x14ac:dyDescent="0.3">
      <c r="A80" s="54" t="s">
        <v>60</v>
      </c>
      <c r="B80" s="20" t="s">
        <v>61</v>
      </c>
      <c r="C80" s="21" t="s">
        <v>62</v>
      </c>
      <c r="D80" s="21" t="s">
        <v>116</v>
      </c>
      <c r="E80" s="21" t="s">
        <v>100</v>
      </c>
      <c r="F80" s="21" t="s">
        <v>65</v>
      </c>
      <c r="G80" s="21" t="s">
        <v>66</v>
      </c>
      <c r="H80" s="21" t="s">
        <v>67</v>
      </c>
      <c r="I80" s="21" t="s">
        <v>68</v>
      </c>
      <c r="J80" s="22" t="s">
        <v>69</v>
      </c>
      <c r="K80" s="20" t="s">
        <v>70</v>
      </c>
      <c r="L80" s="21" t="s">
        <v>71</v>
      </c>
      <c r="M80" s="21" t="s">
        <v>72</v>
      </c>
      <c r="N80" s="21" t="s">
        <v>73</v>
      </c>
      <c r="O80" s="21" t="s">
        <v>74</v>
      </c>
      <c r="P80" s="21" t="s">
        <v>75</v>
      </c>
      <c r="Q80" s="21" t="s">
        <v>76</v>
      </c>
      <c r="R80" s="21" t="s">
        <v>77</v>
      </c>
      <c r="S80" s="21" t="s">
        <v>78</v>
      </c>
      <c r="T80" s="21" t="s">
        <v>79</v>
      </c>
      <c r="U80" s="21" t="s">
        <v>80</v>
      </c>
      <c r="V80" s="21" t="s">
        <v>81</v>
      </c>
      <c r="W80" s="21" t="s">
        <v>82</v>
      </c>
      <c r="X80" s="21" t="s">
        <v>83</v>
      </c>
      <c r="Y80" s="22" t="s">
        <v>84</v>
      </c>
    </row>
    <row r="81" spans="1:25" ht="64.5" thickBot="1" x14ac:dyDescent="0.3">
      <c r="A81" s="75" t="s">
        <v>212</v>
      </c>
      <c r="B81" s="76">
        <v>1</v>
      </c>
      <c r="C81" s="65" t="s">
        <v>213</v>
      </c>
      <c r="D81" s="65" t="s">
        <v>214</v>
      </c>
      <c r="E81" s="65" t="s">
        <v>88</v>
      </c>
      <c r="F81" s="65" t="s">
        <v>88</v>
      </c>
      <c r="G81" s="65" t="s">
        <v>88</v>
      </c>
      <c r="H81" s="66" t="s">
        <v>89</v>
      </c>
      <c r="I81" s="67">
        <v>232</v>
      </c>
      <c r="J81" s="77"/>
      <c r="K81" s="76">
        <v>1</v>
      </c>
      <c r="L81" s="68"/>
      <c r="M81" s="69"/>
      <c r="N81" s="70">
        <f>IF(M81&gt;0,ROUND(L81/M81,4),0)</f>
        <v>0</v>
      </c>
      <c r="O81" s="71"/>
      <c r="P81" s="72"/>
      <c r="Q81" s="70">
        <f>ROUND(ROUND(N81,4)*(1-O81),4)</f>
        <v>0</v>
      </c>
      <c r="R81" s="70">
        <f>ROUND(ROUND(Q81,4)*(1+P81),4)</f>
        <v>0</v>
      </c>
      <c r="S81" s="70">
        <f>ROUND($I81*Q81,4)</f>
        <v>0</v>
      </c>
      <c r="T81" s="70">
        <f>ROUND($I81*R81,4)</f>
        <v>0</v>
      </c>
      <c r="U81" s="73"/>
      <c r="V81" s="73"/>
      <c r="W81" s="73"/>
      <c r="X81" s="73"/>
      <c r="Y81" s="74"/>
    </row>
    <row r="82" spans="1:25" ht="13.5" thickBot="1" x14ac:dyDescent="0.3">
      <c r="R82" s="62" t="s">
        <v>96</v>
      </c>
      <c r="S82" s="63">
        <f>SUM(S81:S81)</f>
        <v>0</v>
      </c>
      <c r="T82" s="64">
        <f>SUM(T81:T81)</f>
        <v>0</v>
      </c>
    </row>
    <row r="84" spans="1:25" ht="13.5" thickBot="1" x14ac:dyDescent="0.3"/>
    <row r="85" spans="1:25" ht="13.5" thickBot="1" x14ac:dyDescent="0.3">
      <c r="A85" s="53" t="s">
        <v>55</v>
      </c>
      <c r="B85" s="58" t="s">
        <v>215</v>
      </c>
      <c r="C85" s="19" t="s">
        <v>216</v>
      </c>
      <c r="D85" s="19"/>
      <c r="E85" s="19"/>
      <c r="F85" s="19"/>
      <c r="G85" s="19"/>
      <c r="H85" s="19" t="s">
        <v>58</v>
      </c>
      <c r="I85" s="19"/>
      <c r="J85" s="8"/>
      <c r="K85" s="7"/>
      <c r="L85" s="19" t="s">
        <v>217</v>
      </c>
      <c r="M85" s="19"/>
      <c r="N85" s="19"/>
      <c r="O85" s="19"/>
      <c r="P85" s="19"/>
      <c r="Q85" s="19"/>
      <c r="R85" s="19"/>
      <c r="S85" s="19"/>
      <c r="T85" s="19"/>
      <c r="U85" s="19"/>
      <c r="V85" s="19"/>
      <c r="W85" s="19"/>
      <c r="X85" s="19"/>
      <c r="Y85" s="8"/>
    </row>
    <row r="86" spans="1:25" ht="51.75" thickBot="1" x14ac:dyDescent="0.3">
      <c r="A86" s="54" t="s">
        <v>60</v>
      </c>
      <c r="B86" s="20" t="s">
        <v>61</v>
      </c>
      <c r="C86" s="21" t="s">
        <v>62</v>
      </c>
      <c r="D86" s="21" t="s">
        <v>116</v>
      </c>
      <c r="E86" s="21" t="s">
        <v>100</v>
      </c>
      <c r="F86" s="21" t="s">
        <v>65</v>
      </c>
      <c r="G86" s="21" t="s">
        <v>66</v>
      </c>
      <c r="H86" s="21" t="s">
        <v>67</v>
      </c>
      <c r="I86" s="21" t="s">
        <v>68</v>
      </c>
      <c r="J86" s="22" t="s">
        <v>69</v>
      </c>
      <c r="K86" s="20" t="s">
        <v>70</v>
      </c>
      <c r="L86" s="21" t="s">
        <v>71</v>
      </c>
      <c r="M86" s="21" t="s">
        <v>72</v>
      </c>
      <c r="N86" s="21" t="s">
        <v>73</v>
      </c>
      <c r="O86" s="21" t="s">
        <v>74</v>
      </c>
      <c r="P86" s="21" t="s">
        <v>75</v>
      </c>
      <c r="Q86" s="21" t="s">
        <v>76</v>
      </c>
      <c r="R86" s="21" t="s">
        <v>77</v>
      </c>
      <c r="S86" s="21" t="s">
        <v>78</v>
      </c>
      <c r="T86" s="21" t="s">
        <v>79</v>
      </c>
      <c r="U86" s="21" t="s">
        <v>80</v>
      </c>
      <c r="V86" s="21" t="s">
        <v>81</v>
      </c>
      <c r="W86" s="21" t="s">
        <v>82</v>
      </c>
      <c r="X86" s="21" t="s">
        <v>83</v>
      </c>
      <c r="Y86" s="22" t="s">
        <v>84</v>
      </c>
    </row>
    <row r="87" spans="1:25" ht="89.25" x14ac:dyDescent="0.25">
      <c r="A87" s="55" t="s">
        <v>218</v>
      </c>
      <c r="B87" s="9">
        <v>1</v>
      </c>
      <c r="C87" s="23" t="s">
        <v>219</v>
      </c>
      <c r="D87" s="23" t="s">
        <v>220</v>
      </c>
      <c r="E87" s="23" t="s">
        <v>221</v>
      </c>
      <c r="F87" s="23" t="s">
        <v>88</v>
      </c>
      <c r="G87" s="23" t="s">
        <v>88</v>
      </c>
      <c r="H87" s="24" t="s">
        <v>89</v>
      </c>
      <c r="I87" s="25">
        <v>72</v>
      </c>
      <c r="J87" s="59"/>
      <c r="K87" s="9">
        <v>1</v>
      </c>
      <c r="L87" s="26"/>
      <c r="M87" s="27"/>
      <c r="N87" s="28">
        <f>IF(M87&gt;0,ROUND(L87/M87,4),0)</f>
        <v>0</v>
      </c>
      <c r="O87" s="29"/>
      <c r="P87" s="30"/>
      <c r="Q87" s="28">
        <f>ROUND(ROUND(N87,4)*(1-O87),4)</f>
        <v>0</v>
      </c>
      <c r="R87" s="28">
        <f>ROUND(ROUND(Q87,4)*(1+P87),4)</f>
        <v>0</v>
      </c>
      <c r="S87" s="28">
        <f>ROUND($I87*Q87,4)</f>
        <v>0</v>
      </c>
      <c r="T87" s="28">
        <f>ROUND($I87*R87,4)</f>
        <v>0</v>
      </c>
      <c r="U87" s="31"/>
      <c r="V87" s="31"/>
      <c r="W87" s="31"/>
      <c r="X87" s="31"/>
      <c r="Y87" s="32"/>
    </row>
    <row r="88" spans="1:25" ht="141" thickBot="1" x14ac:dyDescent="0.3">
      <c r="A88" s="57" t="s">
        <v>222</v>
      </c>
      <c r="B88" s="13">
        <v>2</v>
      </c>
      <c r="C88" s="43" t="s">
        <v>223</v>
      </c>
      <c r="D88" s="43" t="s">
        <v>224</v>
      </c>
      <c r="E88" s="43" t="s">
        <v>221</v>
      </c>
      <c r="F88" s="43" t="s">
        <v>88</v>
      </c>
      <c r="G88" s="43" t="s">
        <v>88</v>
      </c>
      <c r="H88" s="44" t="s">
        <v>89</v>
      </c>
      <c r="I88" s="45">
        <v>50</v>
      </c>
      <c r="J88" s="61"/>
      <c r="K88" s="13">
        <v>1</v>
      </c>
      <c r="L88" s="46"/>
      <c r="M88" s="47"/>
      <c r="N88" s="48">
        <f>IF(M88&gt;0,ROUND(L88/M88,4),0)</f>
        <v>0</v>
      </c>
      <c r="O88" s="49"/>
      <c r="P88" s="50"/>
      <c r="Q88" s="48">
        <f>ROUND(ROUND(N88,4)*(1-O88),4)</f>
        <v>0</v>
      </c>
      <c r="R88" s="48">
        <f>ROUND(ROUND(Q88,4)*(1+P88),4)</f>
        <v>0</v>
      </c>
      <c r="S88" s="48">
        <f>ROUND($I88*Q88,4)</f>
        <v>0</v>
      </c>
      <c r="T88" s="48">
        <f>ROUND($I88*R88,4)</f>
        <v>0</v>
      </c>
      <c r="U88" s="51"/>
      <c r="V88" s="51"/>
      <c r="W88" s="51"/>
      <c r="X88" s="51"/>
      <c r="Y88" s="52"/>
    </row>
    <row r="89" spans="1:25" ht="13.5" thickBot="1" x14ac:dyDescent="0.3">
      <c r="R89" s="62" t="s">
        <v>96</v>
      </c>
      <c r="S89" s="63">
        <f>SUM(S87:S88)</f>
        <v>0</v>
      </c>
      <c r="T89" s="64">
        <f>SUM(T87:T88)</f>
        <v>0</v>
      </c>
    </row>
    <row r="91" spans="1:25" ht="13.5" thickBot="1" x14ac:dyDescent="0.3"/>
    <row r="92" spans="1:25" ht="13.5" thickBot="1" x14ac:dyDescent="0.3">
      <c r="A92" s="53" t="s">
        <v>55</v>
      </c>
      <c r="B92" s="58" t="s">
        <v>225</v>
      </c>
      <c r="C92" s="19" t="s">
        <v>226</v>
      </c>
      <c r="D92" s="19"/>
      <c r="E92" s="19"/>
      <c r="F92" s="19"/>
      <c r="G92" s="19"/>
      <c r="H92" s="19" t="s">
        <v>58</v>
      </c>
      <c r="I92" s="19"/>
      <c r="J92" s="8"/>
      <c r="K92" s="7"/>
      <c r="L92" s="19" t="s">
        <v>227</v>
      </c>
      <c r="M92" s="19"/>
      <c r="N92" s="19"/>
      <c r="O92" s="19"/>
      <c r="P92" s="19"/>
      <c r="Q92" s="19"/>
      <c r="R92" s="19"/>
      <c r="S92" s="19"/>
      <c r="T92" s="19"/>
      <c r="U92" s="19"/>
      <c r="V92" s="19"/>
      <c r="W92" s="19"/>
      <c r="X92" s="19"/>
      <c r="Y92" s="8"/>
    </row>
    <row r="93" spans="1:25" ht="51.75" thickBot="1" x14ac:dyDescent="0.3">
      <c r="A93" s="54" t="s">
        <v>60</v>
      </c>
      <c r="B93" s="20" t="s">
        <v>61</v>
      </c>
      <c r="C93" s="21" t="s">
        <v>62</v>
      </c>
      <c r="D93" s="21" t="s">
        <v>116</v>
      </c>
      <c r="E93" s="21" t="s">
        <v>100</v>
      </c>
      <c r="F93" s="21" t="s">
        <v>65</v>
      </c>
      <c r="G93" s="21" t="s">
        <v>66</v>
      </c>
      <c r="H93" s="21" t="s">
        <v>67</v>
      </c>
      <c r="I93" s="21" t="s">
        <v>68</v>
      </c>
      <c r="J93" s="22" t="s">
        <v>69</v>
      </c>
      <c r="K93" s="20" t="s">
        <v>70</v>
      </c>
      <c r="L93" s="21" t="s">
        <v>71</v>
      </c>
      <c r="M93" s="21" t="s">
        <v>72</v>
      </c>
      <c r="N93" s="21" t="s">
        <v>73</v>
      </c>
      <c r="O93" s="21" t="s">
        <v>74</v>
      </c>
      <c r="P93" s="21" t="s">
        <v>75</v>
      </c>
      <c r="Q93" s="21" t="s">
        <v>76</v>
      </c>
      <c r="R93" s="21" t="s">
        <v>77</v>
      </c>
      <c r="S93" s="21" t="s">
        <v>78</v>
      </c>
      <c r="T93" s="21" t="s">
        <v>79</v>
      </c>
      <c r="U93" s="21" t="s">
        <v>80</v>
      </c>
      <c r="V93" s="21" t="s">
        <v>81</v>
      </c>
      <c r="W93" s="21" t="s">
        <v>82</v>
      </c>
      <c r="X93" s="21" t="s">
        <v>83</v>
      </c>
      <c r="Y93" s="22" t="s">
        <v>84</v>
      </c>
    </row>
    <row r="94" spans="1:25" ht="25.5" x14ac:dyDescent="0.25">
      <c r="A94" s="55" t="s">
        <v>228</v>
      </c>
      <c r="B94" s="9">
        <v>1</v>
      </c>
      <c r="C94" s="23" t="s">
        <v>229</v>
      </c>
      <c r="D94" s="23" t="s">
        <v>230</v>
      </c>
      <c r="E94" s="23" t="s">
        <v>88</v>
      </c>
      <c r="F94" s="23" t="s">
        <v>231</v>
      </c>
      <c r="G94" s="23" t="s">
        <v>88</v>
      </c>
      <c r="H94" s="24" t="s">
        <v>89</v>
      </c>
      <c r="I94" s="25">
        <v>40</v>
      </c>
      <c r="J94" s="59"/>
      <c r="K94" s="9">
        <v>1</v>
      </c>
      <c r="L94" s="26"/>
      <c r="M94" s="27"/>
      <c r="N94" s="28">
        <f>IF(M94&gt;0,ROUND(L94/M94,4),0)</f>
        <v>0</v>
      </c>
      <c r="O94" s="29"/>
      <c r="P94" s="30"/>
      <c r="Q94" s="28">
        <f>ROUND(ROUND(N94,4)*(1-O94),4)</f>
        <v>0</v>
      </c>
      <c r="R94" s="28">
        <f>ROUND(ROUND(Q94,4)*(1+P94),4)</f>
        <v>0</v>
      </c>
      <c r="S94" s="28">
        <f>ROUND($I94*Q94,4)</f>
        <v>0</v>
      </c>
      <c r="T94" s="28">
        <f>ROUND($I94*R94,4)</f>
        <v>0</v>
      </c>
      <c r="U94" s="31"/>
      <c r="V94" s="31"/>
      <c r="W94" s="31"/>
      <c r="X94" s="31"/>
      <c r="Y94" s="32"/>
    </row>
    <row r="95" spans="1:25" ht="25.5" x14ac:dyDescent="0.25">
      <c r="A95" s="56" t="s">
        <v>232</v>
      </c>
      <c r="B95" s="11">
        <v>2</v>
      </c>
      <c r="C95" s="33" t="s">
        <v>233</v>
      </c>
      <c r="D95" s="33" t="s">
        <v>234</v>
      </c>
      <c r="E95" s="33" t="s">
        <v>88</v>
      </c>
      <c r="F95" s="33" t="s">
        <v>231</v>
      </c>
      <c r="G95" s="33" t="s">
        <v>88</v>
      </c>
      <c r="H95" s="34" t="s">
        <v>89</v>
      </c>
      <c r="I95" s="35">
        <v>20</v>
      </c>
      <c r="J95" s="60"/>
      <c r="K95" s="11">
        <v>1</v>
      </c>
      <c r="L95" s="36"/>
      <c r="M95" s="37"/>
      <c r="N95" s="38">
        <f>IF(M95&gt;0,ROUND(L95/M95,4),0)</f>
        <v>0</v>
      </c>
      <c r="O95" s="39"/>
      <c r="P95" s="40"/>
      <c r="Q95" s="38">
        <f>ROUND(ROUND(N95,4)*(1-O95),4)</f>
        <v>0</v>
      </c>
      <c r="R95" s="38">
        <f>ROUND(ROUND(Q95,4)*(1+P95),4)</f>
        <v>0</v>
      </c>
      <c r="S95" s="38">
        <f>ROUND($I95*Q95,4)</f>
        <v>0</v>
      </c>
      <c r="T95" s="38">
        <f>ROUND($I95*R95,4)</f>
        <v>0</v>
      </c>
      <c r="U95" s="41"/>
      <c r="V95" s="41"/>
      <c r="W95" s="41"/>
      <c r="X95" s="41"/>
      <c r="Y95" s="42"/>
    </row>
    <row r="96" spans="1:25" ht="38.25" x14ac:dyDescent="0.25">
      <c r="A96" s="56" t="s">
        <v>235</v>
      </c>
      <c r="B96" s="11">
        <v>3</v>
      </c>
      <c r="C96" s="33" t="s">
        <v>236</v>
      </c>
      <c r="D96" s="33" t="s">
        <v>237</v>
      </c>
      <c r="E96" s="33" t="s">
        <v>88</v>
      </c>
      <c r="F96" s="33" t="s">
        <v>231</v>
      </c>
      <c r="G96" s="33" t="s">
        <v>88</v>
      </c>
      <c r="H96" s="34" t="s">
        <v>89</v>
      </c>
      <c r="I96" s="35">
        <v>40</v>
      </c>
      <c r="J96" s="60"/>
      <c r="K96" s="11">
        <v>1</v>
      </c>
      <c r="L96" s="36"/>
      <c r="M96" s="37"/>
      <c r="N96" s="38">
        <f>IF(M96&gt;0,ROUND(L96/M96,4),0)</f>
        <v>0</v>
      </c>
      <c r="O96" s="39"/>
      <c r="P96" s="40"/>
      <c r="Q96" s="38">
        <f>ROUND(ROUND(N96,4)*(1-O96),4)</f>
        <v>0</v>
      </c>
      <c r="R96" s="38">
        <f>ROUND(ROUND(Q96,4)*(1+P96),4)</f>
        <v>0</v>
      </c>
      <c r="S96" s="38">
        <f>ROUND($I96*Q96,4)</f>
        <v>0</v>
      </c>
      <c r="T96" s="38">
        <f>ROUND($I96*R96,4)</f>
        <v>0</v>
      </c>
      <c r="U96" s="41"/>
      <c r="V96" s="41"/>
      <c r="W96" s="41"/>
      <c r="X96" s="41"/>
      <c r="Y96" s="42"/>
    </row>
    <row r="97" spans="1:25" ht="25.5" x14ac:dyDescent="0.25">
      <c r="A97" s="56" t="s">
        <v>238</v>
      </c>
      <c r="B97" s="11">
        <v>4</v>
      </c>
      <c r="C97" s="33" t="s">
        <v>239</v>
      </c>
      <c r="D97" s="33" t="s">
        <v>240</v>
      </c>
      <c r="E97" s="33" t="s">
        <v>88</v>
      </c>
      <c r="F97" s="33" t="s">
        <v>231</v>
      </c>
      <c r="G97" s="33" t="s">
        <v>88</v>
      </c>
      <c r="H97" s="34" t="s">
        <v>89</v>
      </c>
      <c r="I97" s="35">
        <v>100</v>
      </c>
      <c r="J97" s="60"/>
      <c r="K97" s="11">
        <v>1</v>
      </c>
      <c r="L97" s="36"/>
      <c r="M97" s="37"/>
      <c r="N97" s="38">
        <f>IF(M97&gt;0,ROUND(L97/M97,4),0)</f>
        <v>0</v>
      </c>
      <c r="O97" s="39"/>
      <c r="P97" s="40"/>
      <c r="Q97" s="38">
        <f>ROUND(ROUND(N97,4)*(1-O97),4)</f>
        <v>0</v>
      </c>
      <c r="R97" s="38">
        <f>ROUND(ROUND(Q97,4)*(1+P97),4)</f>
        <v>0</v>
      </c>
      <c r="S97" s="38">
        <f>ROUND($I97*Q97,4)</f>
        <v>0</v>
      </c>
      <c r="T97" s="38">
        <f>ROUND($I97*R97,4)</f>
        <v>0</v>
      </c>
      <c r="U97" s="41"/>
      <c r="V97" s="41"/>
      <c r="W97" s="41"/>
      <c r="X97" s="41"/>
      <c r="Y97" s="42"/>
    </row>
    <row r="98" spans="1:25" ht="191.25" x14ac:dyDescent="0.25">
      <c r="A98" s="56" t="s">
        <v>241</v>
      </c>
      <c r="B98" s="11">
        <v>5</v>
      </c>
      <c r="C98" s="33" t="s">
        <v>242</v>
      </c>
      <c r="D98" s="33" t="s">
        <v>243</v>
      </c>
      <c r="E98" s="33" t="s">
        <v>88</v>
      </c>
      <c r="F98" s="33" t="s">
        <v>231</v>
      </c>
      <c r="G98" s="33" t="s">
        <v>88</v>
      </c>
      <c r="H98" s="34" t="s">
        <v>89</v>
      </c>
      <c r="I98" s="35">
        <v>1632</v>
      </c>
      <c r="J98" s="60"/>
      <c r="K98" s="11">
        <v>1</v>
      </c>
      <c r="L98" s="36"/>
      <c r="M98" s="37"/>
      <c r="N98" s="38">
        <f>IF(M98&gt;0,ROUND(L98/M98,4),0)</f>
        <v>0</v>
      </c>
      <c r="O98" s="39"/>
      <c r="P98" s="40"/>
      <c r="Q98" s="38">
        <f>ROUND(ROUND(N98,4)*(1-O98),4)</f>
        <v>0</v>
      </c>
      <c r="R98" s="38">
        <f>ROUND(ROUND(Q98,4)*(1+P98),4)</f>
        <v>0</v>
      </c>
      <c r="S98" s="38">
        <f>ROUND($I98*Q98,4)</f>
        <v>0</v>
      </c>
      <c r="T98" s="38">
        <f>ROUND($I98*R98,4)</f>
        <v>0</v>
      </c>
      <c r="U98" s="41"/>
      <c r="V98" s="41"/>
      <c r="W98" s="41"/>
      <c r="X98" s="41"/>
      <c r="Y98" s="42"/>
    </row>
    <row r="99" spans="1:25" ht="114.75" x14ac:dyDescent="0.25">
      <c r="A99" s="56" t="s">
        <v>244</v>
      </c>
      <c r="B99" s="11">
        <v>6</v>
      </c>
      <c r="C99" s="33" t="s">
        <v>245</v>
      </c>
      <c r="D99" s="33" t="s">
        <v>246</v>
      </c>
      <c r="E99" s="33" t="s">
        <v>88</v>
      </c>
      <c r="F99" s="33" t="s">
        <v>231</v>
      </c>
      <c r="G99" s="33" t="s">
        <v>88</v>
      </c>
      <c r="H99" s="34" t="s">
        <v>89</v>
      </c>
      <c r="I99" s="35">
        <v>7560</v>
      </c>
      <c r="J99" s="60"/>
      <c r="K99" s="11">
        <v>1</v>
      </c>
      <c r="L99" s="36"/>
      <c r="M99" s="37"/>
      <c r="N99" s="38">
        <f>IF(M99&gt;0,ROUND(L99/M99,4),0)</f>
        <v>0</v>
      </c>
      <c r="O99" s="39"/>
      <c r="P99" s="40"/>
      <c r="Q99" s="38">
        <f>ROUND(ROUND(N99,4)*(1-O99),4)</f>
        <v>0</v>
      </c>
      <c r="R99" s="38">
        <f>ROUND(ROUND(Q99,4)*(1+P99),4)</f>
        <v>0</v>
      </c>
      <c r="S99" s="38">
        <f>ROUND($I99*Q99,4)</f>
        <v>0</v>
      </c>
      <c r="T99" s="38">
        <f>ROUND($I99*R99,4)</f>
        <v>0</v>
      </c>
      <c r="U99" s="41"/>
      <c r="V99" s="41"/>
      <c r="W99" s="41"/>
      <c r="X99" s="41"/>
      <c r="Y99" s="42"/>
    </row>
    <row r="100" spans="1:25" ht="216.75" x14ac:dyDescent="0.25">
      <c r="A100" s="56" t="s">
        <v>247</v>
      </c>
      <c r="B100" s="11">
        <v>7</v>
      </c>
      <c r="C100" s="33" t="s">
        <v>248</v>
      </c>
      <c r="D100" s="33" t="s">
        <v>249</v>
      </c>
      <c r="E100" s="33" t="s">
        <v>88</v>
      </c>
      <c r="F100" s="33" t="s">
        <v>231</v>
      </c>
      <c r="G100" s="33" t="s">
        <v>88</v>
      </c>
      <c r="H100" s="34" t="s">
        <v>89</v>
      </c>
      <c r="I100" s="35">
        <v>300</v>
      </c>
      <c r="J100" s="60"/>
      <c r="K100" s="11">
        <v>1</v>
      </c>
      <c r="L100" s="36"/>
      <c r="M100" s="37"/>
      <c r="N100" s="38">
        <f>IF(M100&gt;0,ROUND(L100/M100,4),0)</f>
        <v>0</v>
      </c>
      <c r="O100" s="39"/>
      <c r="P100" s="40"/>
      <c r="Q100" s="38">
        <f>ROUND(ROUND(N100,4)*(1-O100),4)</f>
        <v>0</v>
      </c>
      <c r="R100" s="38">
        <f>ROUND(ROUND(Q100,4)*(1+P100),4)</f>
        <v>0</v>
      </c>
      <c r="S100" s="38">
        <f>ROUND($I100*Q100,4)</f>
        <v>0</v>
      </c>
      <c r="T100" s="38">
        <f>ROUND($I100*R100,4)</f>
        <v>0</v>
      </c>
      <c r="U100" s="41"/>
      <c r="V100" s="41"/>
      <c r="W100" s="41"/>
      <c r="X100" s="41"/>
      <c r="Y100" s="42"/>
    </row>
    <row r="101" spans="1:25" ht="192" thickBot="1" x14ac:dyDescent="0.3">
      <c r="A101" s="57" t="s">
        <v>250</v>
      </c>
      <c r="B101" s="13">
        <v>8</v>
      </c>
      <c r="C101" s="43" t="s">
        <v>251</v>
      </c>
      <c r="D101" s="43" t="s">
        <v>252</v>
      </c>
      <c r="E101" s="43" t="s">
        <v>88</v>
      </c>
      <c r="F101" s="43" t="s">
        <v>231</v>
      </c>
      <c r="G101" s="43" t="s">
        <v>88</v>
      </c>
      <c r="H101" s="44" t="s">
        <v>89</v>
      </c>
      <c r="I101" s="45">
        <v>100</v>
      </c>
      <c r="J101" s="61"/>
      <c r="K101" s="13">
        <v>1</v>
      </c>
      <c r="L101" s="46"/>
      <c r="M101" s="47"/>
      <c r="N101" s="48">
        <f>IF(M101&gt;0,ROUND(L101/M101,4),0)</f>
        <v>0</v>
      </c>
      <c r="O101" s="49"/>
      <c r="P101" s="50"/>
      <c r="Q101" s="48">
        <f>ROUND(ROUND(N101,4)*(1-O101),4)</f>
        <v>0</v>
      </c>
      <c r="R101" s="48">
        <f>ROUND(ROUND(Q101,4)*(1+P101),4)</f>
        <v>0</v>
      </c>
      <c r="S101" s="48">
        <f>ROUND($I101*Q101,4)</f>
        <v>0</v>
      </c>
      <c r="T101" s="48">
        <f>ROUND($I101*R101,4)</f>
        <v>0</v>
      </c>
      <c r="U101" s="51"/>
      <c r="V101" s="51"/>
      <c r="W101" s="51"/>
      <c r="X101" s="51"/>
      <c r="Y101" s="52"/>
    </row>
    <row r="102" spans="1:25" ht="13.5" thickBot="1" x14ac:dyDescent="0.3">
      <c r="R102" s="62" t="s">
        <v>96</v>
      </c>
      <c r="S102" s="63">
        <f>SUM(S94:S101)</f>
        <v>0</v>
      </c>
      <c r="T102" s="64">
        <f>SUM(T94:T101)</f>
        <v>0</v>
      </c>
    </row>
    <row r="104" spans="1:25" ht="13.5" thickBot="1" x14ac:dyDescent="0.3"/>
    <row r="105" spans="1:25" ht="13.5" thickBot="1" x14ac:dyDescent="0.3">
      <c r="A105" s="53" t="s">
        <v>55</v>
      </c>
      <c r="B105" s="58" t="s">
        <v>253</v>
      </c>
      <c r="C105" s="19" t="s">
        <v>254</v>
      </c>
      <c r="D105" s="19"/>
      <c r="E105" s="19"/>
      <c r="F105" s="19"/>
      <c r="G105" s="19"/>
      <c r="H105" s="19" t="s">
        <v>140</v>
      </c>
      <c r="I105" s="19"/>
      <c r="J105" s="8"/>
      <c r="K105" s="7"/>
      <c r="L105" s="19" t="s">
        <v>255</v>
      </c>
      <c r="M105" s="19"/>
      <c r="N105" s="19"/>
      <c r="O105" s="19"/>
      <c r="P105" s="19"/>
      <c r="Q105" s="19"/>
      <c r="R105" s="19"/>
      <c r="S105" s="19"/>
      <c r="T105" s="19"/>
      <c r="U105" s="19"/>
      <c r="V105" s="19"/>
      <c r="W105" s="19"/>
      <c r="X105" s="19"/>
      <c r="Y105" s="8"/>
    </row>
    <row r="106" spans="1:25" ht="51.75" thickBot="1" x14ac:dyDescent="0.3">
      <c r="A106" s="54" t="s">
        <v>60</v>
      </c>
      <c r="B106" s="20" t="s">
        <v>61</v>
      </c>
      <c r="C106" s="21" t="s">
        <v>62</v>
      </c>
      <c r="D106" s="21" t="s">
        <v>116</v>
      </c>
      <c r="E106" s="21" t="s">
        <v>100</v>
      </c>
      <c r="F106" s="21" t="s">
        <v>65</v>
      </c>
      <c r="G106" s="21" t="s">
        <v>66</v>
      </c>
      <c r="H106" s="21" t="s">
        <v>67</v>
      </c>
      <c r="I106" s="21" t="s">
        <v>68</v>
      </c>
      <c r="J106" s="22" t="s">
        <v>69</v>
      </c>
      <c r="K106" s="20" t="s">
        <v>70</v>
      </c>
      <c r="L106" s="21" t="s">
        <v>71</v>
      </c>
      <c r="M106" s="21" t="s">
        <v>72</v>
      </c>
      <c r="N106" s="21" t="s">
        <v>73</v>
      </c>
      <c r="O106" s="21" t="s">
        <v>74</v>
      </c>
      <c r="P106" s="21" t="s">
        <v>75</v>
      </c>
      <c r="Q106" s="21" t="s">
        <v>76</v>
      </c>
      <c r="R106" s="21" t="s">
        <v>77</v>
      </c>
      <c r="S106" s="21" t="s">
        <v>78</v>
      </c>
      <c r="T106" s="21" t="s">
        <v>79</v>
      </c>
      <c r="U106" s="21" t="s">
        <v>80</v>
      </c>
      <c r="V106" s="21" t="s">
        <v>81</v>
      </c>
      <c r="W106" s="21" t="s">
        <v>82</v>
      </c>
      <c r="X106" s="21" t="s">
        <v>83</v>
      </c>
      <c r="Y106" s="22" t="s">
        <v>84</v>
      </c>
    </row>
    <row r="107" spans="1:25" ht="25.5" x14ac:dyDescent="0.25">
      <c r="A107" s="55" t="s">
        <v>256</v>
      </c>
      <c r="B107" s="9">
        <v>1</v>
      </c>
      <c r="C107" s="23" t="s">
        <v>257</v>
      </c>
      <c r="D107" s="23" t="s">
        <v>258</v>
      </c>
      <c r="E107" s="23" t="s">
        <v>88</v>
      </c>
      <c r="F107" s="23" t="s">
        <v>88</v>
      </c>
      <c r="G107" s="23" t="s">
        <v>88</v>
      </c>
      <c r="H107" s="24" t="s">
        <v>89</v>
      </c>
      <c r="I107" s="25">
        <v>640</v>
      </c>
      <c r="J107" s="59"/>
      <c r="K107" s="9">
        <v>1</v>
      </c>
      <c r="L107" s="26"/>
      <c r="M107" s="27"/>
      <c r="N107" s="28">
        <f>IF(M107&gt;0,ROUND(L107/M107,4),0)</f>
        <v>0</v>
      </c>
      <c r="O107" s="29"/>
      <c r="P107" s="30"/>
      <c r="Q107" s="28">
        <f>ROUND(ROUND(N107,4)*(1-O107),4)</f>
        <v>0</v>
      </c>
      <c r="R107" s="28">
        <f>ROUND(ROUND(Q107,4)*(1+P107),4)</f>
        <v>0</v>
      </c>
      <c r="S107" s="28">
        <f>ROUND($I107*Q107,4)</f>
        <v>0</v>
      </c>
      <c r="T107" s="28">
        <f>ROUND($I107*R107,4)</f>
        <v>0</v>
      </c>
      <c r="U107" s="31"/>
      <c r="V107" s="31"/>
      <c r="W107" s="31"/>
      <c r="X107" s="31"/>
      <c r="Y107" s="32"/>
    </row>
    <row r="108" spans="1:25" ht="26.25" thickBot="1" x14ac:dyDescent="0.3">
      <c r="A108" s="57" t="s">
        <v>259</v>
      </c>
      <c r="B108" s="13">
        <v>2</v>
      </c>
      <c r="C108" s="43" t="s">
        <v>260</v>
      </c>
      <c r="D108" s="43" t="s">
        <v>258</v>
      </c>
      <c r="E108" s="43" t="s">
        <v>88</v>
      </c>
      <c r="F108" s="43" t="s">
        <v>88</v>
      </c>
      <c r="G108" s="43" t="s">
        <v>88</v>
      </c>
      <c r="H108" s="44" t="s">
        <v>89</v>
      </c>
      <c r="I108" s="45">
        <v>240</v>
      </c>
      <c r="J108" s="61"/>
      <c r="K108" s="13">
        <v>1</v>
      </c>
      <c r="L108" s="46"/>
      <c r="M108" s="47"/>
      <c r="N108" s="48">
        <f>IF(M108&gt;0,ROUND(L108/M108,4),0)</f>
        <v>0</v>
      </c>
      <c r="O108" s="49"/>
      <c r="P108" s="50"/>
      <c r="Q108" s="48">
        <f>ROUND(ROUND(N108,4)*(1-O108),4)</f>
        <v>0</v>
      </c>
      <c r="R108" s="48">
        <f>ROUND(ROUND(Q108,4)*(1+P108),4)</f>
        <v>0</v>
      </c>
      <c r="S108" s="48">
        <f>ROUND($I108*Q108,4)</f>
        <v>0</v>
      </c>
      <c r="T108" s="48">
        <f>ROUND($I108*R108,4)</f>
        <v>0</v>
      </c>
      <c r="U108" s="51"/>
      <c r="V108" s="51"/>
      <c r="W108" s="51"/>
      <c r="X108" s="51"/>
      <c r="Y108" s="52"/>
    </row>
    <row r="109" spans="1:25" ht="13.5" thickBot="1" x14ac:dyDescent="0.3">
      <c r="R109" s="62" t="s">
        <v>96</v>
      </c>
      <c r="S109" s="63">
        <f>SUM(S107:S108)</f>
        <v>0</v>
      </c>
      <c r="T109" s="64">
        <f>SUM(T107:T108)</f>
        <v>0</v>
      </c>
    </row>
    <row r="111" spans="1:25" ht="13.5" thickBot="1" x14ac:dyDescent="0.3"/>
    <row r="112" spans="1:25" ht="13.5" thickBot="1" x14ac:dyDescent="0.3">
      <c r="A112" s="53" t="s">
        <v>55</v>
      </c>
      <c r="B112" s="58" t="s">
        <v>261</v>
      </c>
      <c r="C112" s="19" t="s">
        <v>262</v>
      </c>
      <c r="D112" s="19"/>
      <c r="E112" s="19"/>
      <c r="F112" s="19"/>
      <c r="G112" s="19"/>
      <c r="H112" s="19" t="s">
        <v>140</v>
      </c>
      <c r="I112" s="19"/>
      <c r="J112" s="8"/>
      <c r="K112" s="7"/>
      <c r="L112" s="19" t="s">
        <v>263</v>
      </c>
      <c r="M112" s="19"/>
      <c r="N112" s="19"/>
      <c r="O112" s="19"/>
      <c r="P112" s="19"/>
      <c r="Q112" s="19"/>
      <c r="R112" s="19"/>
      <c r="S112" s="19"/>
      <c r="T112" s="19"/>
      <c r="U112" s="19"/>
      <c r="V112" s="19"/>
      <c r="W112" s="19"/>
      <c r="X112" s="19"/>
      <c r="Y112" s="8"/>
    </row>
    <row r="113" spans="1:25" ht="51.75" thickBot="1" x14ac:dyDescent="0.3">
      <c r="A113" s="54" t="s">
        <v>60</v>
      </c>
      <c r="B113" s="20" t="s">
        <v>61</v>
      </c>
      <c r="C113" s="21" t="s">
        <v>62</v>
      </c>
      <c r="D113" s="21" t="s">
        <v>116</v>
      </c>
      <c r="E113" s="21" t="s">
        <v>100</v>
      </c>
      <c r="F113" s="21" t="s">
        <v>65</v>
      </c>
      <c r="G113" s="21" t="s">
        <v>66</v>
      </c>
      <c r="H113" s="21" t="s">
        <v>67</v>
      </c>
      <c r="I113" s="21" t="s">
        <v>68</v>
      </c>
      <c r="J113" s="22" t="s">
        <v>69</v>
      </c>
      <c r="K113" s="20" t="s">
        <v>70</v>
      </c>
      <c r="L113" s="21" t="s">
        <v>71</v>
      </c>
      <c r="M113" s="21" t="s">
        <v>72</v>
      </c>
      <c r="N113" s="21" t="s">
        <v>73</v>
      </c>
      <c r="O113" s="21" t="s">
        <v>74</v>
      </c>
      <c r="P113" s="21" t="s">
        <v>75</v>
      </c>
      <c r="Q113" s="21" t="s">
        <v>76</v>
      </c>
      <c r="R113" s="21" t="s">
        <v>77</v>
      </c>
      <c r="S113" s="21" t="s">
        <v>78</v>
      </c>
      <c r="T113" s="21" t="s">
        <v>79</v>
      </c>
      <c r="U113" s="21" t="s">
        <v>80</v>
      </c>
      <c r="V113" s="21" t="s">
        <v>81</v>
      </c>
      <c r="W113" s="21" t="s">
        <v>82</v>
      </c>
      <c r="X113" s="21" t="s">
        <v>83</v>
      </c>
      <c r="Y113" s="22" t="s">
        <v>84</v>
      </c>
    </row>
    <row r="114" spans="1:25" ht="25.5" x14ac:dyDescent="0.25">
      <c r="A114" s="55" t="s">
        <v>264</v>
      </c>
      <c r="B114" s="9">
        <v>1</v>
      </c>
      <c r="C114" s="23" t="s">
        <v>265</v>
      </c>
      <c r="D114" s="23" t="s">
        <v>266</v>
      </c>
      <c r="E114" s="23" t="s">
        <v>88</v>
      </c>
      <c r="F114" s="23" t="s">
        <v>88</v>
      </c>
      <c r="G114" s="23" t="s">
        <v>88</v>
      </c>
      <c r="H114" s="24" t="s">
        <v>89</v>
      </c>
      <c r="I114" s="25">
        <v>90</v>
      </c>
      <c r="J114" s="59"/>
      <c r="K114" s="9">
        <v>1</v>
      </c>
      <c r="L114" s="26"/>
      <c r="M114" s="27"/>
      <c r="N114" s="28">
        <f>IF(M114&gt;0,ROUND(L114/M114,4),0)</f>
        <v>0</v>
      </c>
      <c r="O114" s="29"/>
      <c r="P114" s="30"/>
      <c r="Q114" s="28">
        <f>ROUND(ROUND(N114,4)*(1-O114),4)</f>
        <v>0</v>
      </c>
      <c r="R114" s="28">
        <f>ROUND(ROUND(Q114,4)*(1+P114),4)</f>
        <v>0</v>
      </c>
      <c r="S114" s="28">
        <f>ROUND($I114*Q114,4)</f>
        <v>0</v>
      </c>
      <c r="T114" s="28">
        <f>ROUND($I114*R114,4)</f>
        <v>0</v>
      </c>
      <c r="U114" s="31"/>
      <c r="V114" s="31"/>
      <c r="W114" s="31"/>
      <c r="X114" s="31"/>
      <c r="Y114" s="32"/>
    </row>
    <row r="115" spans="1:25" ht="26.25" thickBot="1" x14ac:dyDescent="0.3">
      <c r="A115" s="57" t="s">
        <v>267</v>
      </c>
      <c r="B115" s="13">
        <v>2</v>
      </c>
      <c r="C115" s="43" t="s">
        <v>268</v>
      </c>
      <c r="D115" s="43" t="s">
        <v>269</v>
      </c>
      <c r="E115" s="43" t="s">
        <v>88</v>
      </c>
      <c r="F115" s="43" t="s">
        <v>88</v>
      </c>
      <c r="G115" s="43" t="s">
        <v>88</v>
      </c>
      <c r="H115" s="44" t="s">
        <v>89</v>
      </c>
      <c r="I115" s="45">
        <v>60</v>
      </c>
      <c r="J115" s="61"/>
      <c r="K115" s="13">
        <v>1</v>
      </c>
      <c r="L115" s="46"/>
      <c r="M115" s="47"/>
      <c r="N115" s="48">
        <f>IF(M115&gt;0,ROUND(L115/M115,4),0)</f>
        <v>0</v>
      </c>
      <c r="O115" s="49"/>
      <c r="P115" s="50"/>
      <c r="Q115" s="48">
        <f>ROUND(ROUND(N115,4)*(1-O115),4)</f>
        <v>0</v>
      </c>
      <c r="R115" s="48">
        <f>ROUND(ROUND(Q115,4)*(1+P115),4)</f>
        <v>0</v>
      </c>
      <c r="S115" s="48">
        <f>ROUND($I115*Q115,4)</f>
        <v>0</v>
      </c>
      <c r="T115" s="48">
        <f>ROUND($I115*R115,4)</f>
        <v>0</v>
      </c>
      <c r="U115" s="51"/>
      <c r="V115" s="51"/>
      <c r="W115" s="51"/>
      <c r="X115" s="51"/>
      <c r="Y115" s="52"/>
    </row>
    <row r="116" spans="1:25" ht="13.5" thickBot="1" x14ac:dyDescent="0.3">
      <c r="R116" s="62" t="s">
        <v>96</v>
      </c>
      <c r="S116" s="63">
        <f>SUM(S114:S115)</f>
        <v>0</v>
      </c>
      <c r="T116" s="64">
        <f>SUM(T114:T115)</f>
        <v>0</v>
      </c>
    </row>
    <row r="118" spans="1:25" ht="13.5" thickBot="1" x14ac:dyDescent="0.3"/>
    <row r="119" spans="1:25" ht="13.5" thickBot="1" x14ac:dyDescent="0.3">
      <c r="A119" s="53" t="s">
        <v>55</v>
      </c>
      <c r="B119" s="58" t="s">
        <v>270</v>
      </c>
      <c r="C119" s="19" t="s">
        <v>271</v>
      </c>
      <c r="D119" s="19"/>
      <c r="E119" s="19"/>
      <c r="F119" s="19"/>
      <c r="G119" s="19"/>
      <c r="H119" s="19" t="s">
        <v>58</v>
      </c>
      <c r="I119" s="19"/>
      <c r="J119" s="8"/>
      <c r="K119" s="7"/>
      <c r="L119" s="19" t="s">
        <v>272</v>
      </c>
      <c r="M119" s="19"/>
      <c r="N119" s="19"/>
      <c r="O119" s="19"/>
      <c r="P119" s="19"/>
      <c r="Q119" s="19"/>
      <c r="R119" s="19"/>
      <c r="S119" s="19"/>
      <c r="T119" s="19"/>
      <c r="U119" s="19"/>
      <c r="V119" s="19"/>
      <c r="W119" s="19"/>
      <c r="X119" s="19"/>
      <c r="Y119" s="8"/>
    </row>
    <row r="120" spans="1:25" ht="51.75" thickBot="1" x14ac:dyDescent="0.3">
      <c r="A120" s="54" t="s">
        <v>60</v>
      </c>
      <c r="B120" s="20" t="s">
        <v>61</v>
      </c>
      <c r="C120" s="21" t="s">
        <v>62</v>
      </c>
      <c r="D120" s="21" t="s">
        <v>116</v>
      </c>
      <c r="E120" s="21" t="s">
        <v>100</v>
      </c>
      <c r="F120" s="21" t="s">
        <v>65</v>
      </c>
      <c r="G120" s="21" t="s">
        <v>66</v>
      </c>
      <c r="H120" s="21" t="s">
        <v>67</v>
      </c>
      <c r="I120" s="21" t="s">
        <v>68</v>
      </c>
      <c r="J120" s="22" t="s">
        <v>69</v>
      </c>
      <c r="K120" s="20" t="s">
        <v>70</v>
      </c>
      <c r="L120" s="21" t="s">
        <v>71</v>
      </c>
      <c r="M120" s="21" t="s">
        <v>72</v>
      </c>
      <c r="N120" s="21" t="s">
        <v>73</v>
      </c>
      <c r="O120" s="21" t="s">
        <v>74</v>
      </c>
      <c r="P120" s="21" t="s">
        <v>75</v>
      </c>
      <c r="Q120" s="21" t="s">
        <v>76</v>
      </c>
      <c r="R120" s="21" t="s">
        <v>77</v>
      </c>
      <c r="S120" s="21" t="s">
        <v>78</v>
      </c>
      <c r="T120" s="21" t="s">
        <v>79</v>
      </c>
      <c r="U120" s="21" t="s">
        <v>80</v>
      </c>
      <c r="V120" s="21" t="s">
        <v>81</v>
      </c>
      <c r="W120" s="21" t="s">
        <v>82</v>
      </c>
      <c r="X120" s="21" t="s">
        <v>83</v>
      </c>
      <c r="Y120" s="22" t="s">
        <v>84</v>
      </c>
    </row>
    <row r="121" spans="1:25" ht="25.5" x14ac:dyDescent="0.25">
      <c r="A121" s="55" t="s">
        <v>273</v>
      </c>
      <c r="B121" s="9">
        <v>1</v>
      </c>
      <c r="C121" s="23" t="s">
        <v>274</v>
      </c>
      <c r="D121" s="23" t="s">
        <v>275</v>
      </c>
      <c r="E121" s="23" t="s">
        <v>88</v>
      </c>
      <c r="F121" s="23" t="s">
        <v>88</v>
      </c>
      <c r="G121" s="23" t="s">
        <v>88</v>
      </c>
      <c r="H121" s="24" t="s">
        <v>89</v>
      </c>
      <c r="I121" s="25">
        <v>2800</v>
      </c>
      <c r="J121" s="59"/>
      <c r="K121" s="9">
        <v>1</v>
      </c>
      <c r="L121" s="26"/>
      <c r="M121" s="27"/>
      <c r="N121" s="28">
        <f>IF(M121&gt;0,ROUND(L121/M121,4),0)</f>
        <v>0</v>
      </c>
      <c r="O121" s="29"/>
      <c r="P121" s="30"/>
      <c r="Q121" s="28">
        <f>ROUND(ROUND(N121,4)*(1-O121),4)</f>
        <v>0</v>
      </c>
      <c r="R121" s="28">
        <f>ROUND(ROUND(Q121,4)*(1+P121),4)</f>
        <v>0</v>
      </c>
      <c r="S121" s="28">
        <f>ROUND($I121*Q121,4)</f>
        <v>0</v>
      </c>
      <c r="T121" s="28">
        <f>ROUND($I121*R121,4)</f>
        <v>0</v>
      </c>
      <c r="U121" s="31"/>
      <c r="V121" s="31"/>
      <c r="W121" s="31"/>
      <c r="X121" s="31"/>
      <c r="Y121" s="32"/>
    </row>
    <row r="122" spans="1:25" x14ac:dyDescent="0.25">
      <c r="A122" s="56" t="s">
        <v>276</v>
      </c>
      <c r="B122" s="11">
        <v>2</v>
      </c>
      <c r="C122" s="33" t="s">
        <v>277</v>
      </c>
      <c r="D122" s="33" t="s">
        <v>88</v>
      </c>
      <c r="E122" s="33" t="s">
        <v>88</v>
      </c>
      <c r="F122" s="33" t="s">
        <v>88</v>
      </c>
      <c r="G122" s="33" t="s">
        <v>88</v>
      </c>
      <c r="H122" s="34" t="s">
        <v>89</v>
      </c>
      <c r="I122" s="35">
        <v>2400</v>
      </c>
      <c r="J122" s="60"/>
      <c r="K122" s="11">
        <v>1</v>
      </c>
      <c r="L122" s="36"/>
      <c r="M122" s="37"/>
      <c r="N122" s="38">
        <f>IF(M122&gt;0,ROUND(L122/M122,4),0)</f>
        <v>0</v>
      </c>
      <c r="O122" s="39"/>
      <c r="P122" s="40"/>
      <c r="Q122" s="38">
        <f>ROUND(ROUND(N122,4)*(1-O122),4)</f>
        <v>0</v>
      </c>
      <c r="R122" s="38">
        <f>ROUND(ROUND(Q122,4)*(1+P122),4)</f>
        <v>0</v>
      </c>
      <c r="S122" s="38">
        <f>ROUND($I122*Q122,4)</f>
        <v>0</v>
      </c>
      <c r="T122" s="38">
        <f>ROUND($I122*R122,4)</f>
        <v>0</v>
      </c>
      <c r="U122" s="41"/>
      <c r="V122" s="41"/>
      <c r="W122" s="41"/>
      <c r="X122" s="41"/>
      <c r="Y122" s="42"/>
    </row>
    <row r="123" spans="1:25" ht="25.5" x14ac:dyDescent="0.25">
      <c r="A123" s="56" t="s">
        <v>278</v>
      </c>
      <c r="B123" s="11">
        <v>3</v>
      </c>
      <c r="C123" s="33" t="s">
        <v>279</v>
      </c>
      <c r="D123" s="33" t="s">
        <v>280</v>
      </c>
      <c r="E123" s="33" t="s">
        <v>88</v>
      </c>
      <c r="F123" s="33" t="s">
        <v>88</v>
      </c>
      <c r="G123" s="33" t="s">
        <v>88</v>
      </c>
      <c r="H123" s="34" t="s">
        <v>89</v>
      </c>
      <c r="I123" s="35">
        <v>30</v>
      </c>
      <c r="J123" s="60"/>
      <c r="K123" s="11">
        <v>1</v>
      </c>
      <c r="L123" s="36"/>
      <c r="M123" s="37"/>
      <c r="N123" s="38">
        <f>IF(M123&gt;0,ROUND(L123/M123,4),0)</f>
        <v>0</v>
      </c>
      <c r="O123" s="39"/>
      <c r="P123" s="40"/>
      <c r="Q123" s="38">
        <f>ROUND(ROUND(N123,4)*(1-O123),4)</f>
        <v>0</v>
      </c>
      <c r="R123" s="38">
        <f>ROUND(ROUND(Q123,4)*(1+P123),4)</f>
        <v>0</v>
      </c>
      <c r="S123" s="38">
        <f>ROUND($I123*Q123,4)</f>
        <v>0</v>
      </c>
      <c r="T123" s="38">
        <f>ROUND($I123*R123,4)</f>
        <v>0</v>
      </c>
      <c r="U123" s="41"/>
      <c r="V123" s="41"/>
      <c r="W123" s="41"/>
      <c r="X123" s="41"/>
      <c r="Y123" s="42"/>
    </row>
    <row r="124" spans="1:25" ht="38.25" x14ac:dyDescent="0.25">
      <c r="A124" s="56" t="s">
        <v>281</v>
      </c>
      <c r="B124" s="11">
        <v>4</v>
      </c>
      <c r="C124" s="33" t="s">
        <v>282</v>
      </c>
      <c r="D124" s="33" t="s">
        <v>283</v>
      </c>
      <c r="E124" s="33" t="s">
        <v>284</v>
      </c>
      <c r="F124" s="33" t="s">
        <v>88</v>
      </c>
      <c r="G124" s="33" t="s">
        <v>88</v>
      </c>
      <c r="H124" s="34" t="s">
        <v>89</v>
      </c>
      <c r="I124" s="35">
        <v>1000</v>
      </c>
      <c r="J124" s="60"/>
      <c r="K124" s="11">
        <v>1</v>
      </c>
      <c r="L124" s="36"/>
      <c r="M124" s="37"/>
      <c r="N124" s="38">
        <f>IF(M124&gt;0,ROUND(L124/M124,4),0)</f>
        <v>0</v>
      </c>
      <c r="O124" s="39"/>
      <c r="P124" s="40"/>
      <c r="Q124" s="38">
        <f>ROUND(ROUND(N124,4)*(1-O124),4)</f>
        <v>0</v>
      </c>
      <c r="R124" s="38">
        <f>ROUND(ROUND(Q124,4)*(1+P124),4)</f>
        <v>0</v>
      </c>
      <c r="S124" s="38">
        <f>ROUND($I124*Q124,4)</f>
        <v>0</v>
      </c>
      <c r="T124" s="38">
        <f>ROUND($I124*R124,4)</f>
        <v>0</v>
      </c>
      <c r="U124" s="41"/>
      <c r="V124" s="41"/>
      <c r="W124" s="41"/>
      <c r="X124" s="41"/>
      <c r="Y124" s="42"/>
    </row>
    <row r="125" spans="1:25" ht="39" thickBot="1" x14ac:dyDescent="0.3">
      <c r="A125" s="57" t="s">
        <v>285</v>
      </c>
      <c r="B125" s="13">
        <v>5</v>
      </c>
      <c r="C125" s="43" t="s">
        <v>286</v>
      </c>
      <c r="D125" s="43" t="s">
        <v>287</v>
      </c>
      <c r="E125" s="43" t="s">
        <v>284</v>
      </c>
      <c r="F125" s="43" t="s">
        <v>88</v>
      </c>
      <c r="G125" s="43" t="s">
        <v>88</v>
      </c>
      <c r="H125" s="44" t="s">
        <v>89</v>
      </c>
      <c r="I125" s="45">
        <v>2000</v>
      </c>
      <c r="J125" s="61"/>
      <c r="K125" s="13">
        <v>1</v>
      </c>
      <c r="L125" s="46"/>
      <c r="M125" s="47"/>
      <c r="N125" s="48">
        <f>IF(M125&gt;0,ROUND(L125/M125,4),0)</f>
        <v>0</v>
      </c>
      <c r="O125" s="49"/>
      <c r="P125" s="50"/>
      <c r="Q125" s="48">
        <f>ROUND(ROUND(N125,4)*(1-O125),4)</f>
        <v>0</v>
      </c>
      <c r="R125" s="48">
        <f>ROUND(ROUND(Q125,4)*(1+P125),4)</f>
        <v>0</v>
      </c>
      <c r="S125" s="48">
        <f>ROUND($I125*Q125,4)</f>
        <v>0</v>
      </c>
      <c r="T125" s="48">
        <f>ROUND($I125*R125,4)</f>
        <v>0</v>
      </c>
      <c r="U125" s="51"/>
      <c r="V125" s="51"/>
      <c r="W125" s="51"/>
      <c r="X125" s="51"/>
      <c r="Y125" s="52"/>
    </row>
    <row r="126" spans="1:25" ht="13.5" thickBot="1" x14ac:dyDescent="0.3">
      <c r="R126" s="62" t="s">
        <v>96</v>
      </c>
      <c r="S126" s="63">
        <f>SUM(S121:S125)</f>
        <v>0</v>
      </c>
      <c r="T126" s="64">
        <f>SUM(T121:T125)</f>
        <v>0</v>
      </c>
    </row>
    <row r="128" spans="1:25" ht="13.5" thickBot="1" x14ac:dyDescent="0.3"/>
    <row r="129" spans="1:25" ht="13.5" thickBot="1" x14ac:dyDescent="0.3">
      <c r="A129" s="53" t="s">
        <v>55</v>
      </c>
      <c r="B129" s="58" t="s">
        <v>288</v>
      </c>
      <c r="C129" s="19" t="s">
        <v>289</v>
      </c>
      <c r="D129" s="19"/>
      <c r="E129" s="19"/>
      <c r="F129" s="19"/>
      <c r="G129" s="19"/>
      <c r="H129" s="19" t="s">
        <v>58</v>
      </c>
      <c r="I129" s="19"/>
      <c r="J129" s="8"/>
      <c r="K129" s="7"/>
      <c r="L129" s="19" t="s">
        <v>290</v>
      </c>
      <c r="M129" s="19"/>
      <c r="N129" s="19"/>
      <c r="O129" s="19"/>
      <c r="P129" s="19"/>
      <c r="Q129" s="19"/>
      <c r="R129" s="19"/>
      <c r="S129" s="19"/>
      <c r="T129" s="19"/>
      <c r="U129" s="19"/>
      <c r="V129" s="19"/>
      <c r="W129" s="19"/>
      <c r="X129" s="19"/>
      <c r="Y129" s="8"/>
    </row>
    <row r="130" spans="1:25" ht="51.75" thickBot="1" x14ac:dyDescent="0.3">
      <c r="A130" s="54" t="s">
        <v>60</v>
      </c>
      <c r="B130" s="20" t="s">
        <v>61</v>
      </c>
      <c r="C130" s="21" t="s">
        <v>62</v>
      </c>
      <c r="D130" s="21" t="s">
        <v>116</v>
      </c>
      <c r="E130" s="21" t="s">
        <v>100</v>
      </c>
      <c r="F130" s="21" t="s">
        <v>65</v>
      </c>
      <c r="G130" s="21" t="s">
        <v>66</v>
      </c>
      <c r="H130" s="21" t="s">
        <v>67</v>
      </c>
      <c r="I130" s="21" t="s">
        <v>68</v>
      </c>
      <c r="J130" s="22" t="s">
        <v>69</v>
      </c>
      <c r="K130" s="20" t="s">
        <v>70</v>
      </c>
      <c r="L130" s="21" t="s">
        <v>71</v>
      </c>
      <c r="M130" s="21" t="s">
        <v>72</v>
      </c>
      <c r="N130" s="21" t="s">
        <v>73</v>
      </c>
      <c r="O130" s="21" t="s">
        <v>74</v>
      </c>
      <c r="P130" s="21" t="s">
        <v>75</v>
      </c>
      <c r="Q130" s="21" t="s">
        <v>76</v>
      </c>
      <c r="R130" s="21" t="s">
        <v>77</v>
      </c>
      <c r="S130" s="21" t="s">
        <v>78</v>
      </c>
      <c r="T130" s="21" t="s">
        <v>79</v>
      </c>
      <c r="U130" s="21" t="s">
        <v>80</v>
      </c>
      <c r="V130" s="21" t="s">
        <v>81</v>
      </c>
      <c r="W130" s="21" t="s">
        <v>82</v>
      </c>
      <c r="X130" s="21" t="s">
        <v>83</v>
      </c>
      <c r="Y130" s="22" t="s">
        <v>84</v>
      </c>
    </row>
    <row r="131" spans="1:25" ht="13.5" thickBot="1" x14ac:dyDescent="0.3">
      <c r="A131" s="75" t="s">
        <v>291</v>
      </c>
      <c r="B131" s="76">
        <v>1</v>
      </c>
      <c r="C131" s="65" t="s">
        <v>292</v>
      </c>
      <c r="D131" s="65" t="s">
        <v>293</v>
      </c>
      <c r="E131" s="65" t="s">
        <v>88</v>
      </c>
      <c r="F131" s="65" t="s">
        <v>88</v>
      </c>
      <c r="G131" s="65" t="s">
        <v>88</v>
      </c>
      <c r="H131" s="66" t="s">
        <v>89</v>
      </c>
      <c r="I131" s="67">
        <v>400</v>
      </c>
      <c r="J131" s="77"/>
      <c r="K131" s="76">
        <v>1</v>
      </c>
      <c r="L131" s="68"/>
      <c r="M131" s="69"/>
      <c r="N131" s="70">
        <f>IF(M131&gt;0,ROUND(L131/M131,4),0)</f>
        <v>0</v>
      </c>
      <c r="O131" s="71"/>
      <c r="P131" s="72"/>
      <c r="Q131" s="70">
        <f>ROUND(ROUND(N131,4)*(1-O131),4)</f>
        <v>0</v>
      </c>
      <c r="R131" s="70">
        <f>ROUND(ROUND(Q131,4)*(1+P131),4)</f>
        <v>0</v>
      </c>
      <c r="S131" s="70">
        <f>ROUND($I131*Q131,4)</f>
        <v>0</v>
      </c>
      <c r="T131" s="70">
        <f>ROUND($I131*R131,4)</f>
        <v>0</v>
      </c>
      <c r="U131" s="73"/>
      <c r="V131" s="73"/>
      <c r="W131" s="73"/>
      <c r="X131" s="73"/>
      <c r="Y131" s="74"/>
    </row>
    <row r="132" spans="1:25" ht="13.5" thickBot="1" x14ac:dyDescent="0.3">
      <c r="R132" s="62" t="s">
        <v>96</v>
      </c>
      <c r="S132" s="63">
        <f>SUM(S131:S131)</f>
        <v>0</v>
      </c>
      <c r="T132" s="64">
        <f>SUM(T131:T131)</f>
        <v>0</v>
      </c>
    </row>
    <row r="134" spans="1:25" ht="13.5" thickBot="1" x14ac:dyDescent="0.3"/>
    <row r="135" spans="1:25" ht="13.5" thickBot="1" x14ac:dyDescent="0.3">
      <c r="A135" s="53" t="s">
        <v>55</v>
      </c>
      <c r="B135" s="58" t="s">
        <v>294</v>
      </c>
      <c r="C135" s="19" t="s">
        <v>295</v>
      </c>
      <c r="D135" s="19"/>
      <c r="E135" s="19"/>
      <c r="F135" s="19"/>
      <c r="G135" s="19"/>
      <c r="H135" s="19" t="s">
        <v>58</v>
      </c>
      <c r="I135" s="19"/>
      <c r="J135" s="8"/>
      <c r="K135" s="7"/>
      <c r="L135" s="19" t="s">
        <v>296</v>
      </c>
      <c r="M135" s="19"/>
      <c r="N135" s="19"/>
      <c r="O135" s="19"/>
      <c r="P135" s="19"/>
      <c r="Q135" s="19"/>
      <c r="R135" s="19"/>
      <c r="S135" s="19"/>
      <c r="T135" s="19"/>
      <c r="U135" s="19"/>
      <c r="V135" s="19"/>
      <c r="W135" s="19"/>
      <c r="X135" s="19"/>
      <c r="Y135" s="8"/>
    </row>
    <row r="136" spans="1:25" ht="51.75" thickBot="1" x14ac:dyDescent="0.3">
      <c r="A136" s="54" t="s">
        <v>60</v>
      </c>
      <c r="B136" s="20" t="s">
        <v>61</v>
      </c>
      <c r="C136" s="21" t="s">
        <v>62</v>
      </c>
      <c r="D136" s="21" t="s">
        <v>116</v>
      </c>
      <c r="E136" s="21" t="s">
        <v>100</v>
      </c>
      <c r="F136" s="21" t="s">
        <v>65</v>
      </c>
      <c r="G136" s="21" t="s">
        <v>66</v>
      </c>
      <c r="H136" s="21" t="s">
        <v>67</v>
      </c>
      <c r="I136" s="21" t="s">
        <v>68</v>
      </c>
      <c r="J136" s="22" t="s">
        <v>69</v>
      </c>
      <c r="K136" s="20" t="s">
        <v>70</v>
      </c>
      <c r="L136" s="21" t="s">
        <v>71</v>
      </c>
      <c r="M136" s="21" t="s">
        <v>72</v>
      </c>
      <c r="N136" s="21" t="s">
        <v>73</v>
      </c>
      <c r="O136" s="21" t="s">
        <v>74</v>
      </c>
      <c r="P136" s="21" t="s">
        <v>75</v>
      </c>
      <c r="Q136" s="21" t="s">
        <v>76</v>
      </c>
      <c r="R136" s="21" t="s">
        <v>77</v>
      </c>
      <c r="S136" s="21" t="s">
        <v>78</v>
      </c>
      <c r="T136" s="21" t="s">
        <v>79</v>
      </c>
      <c r="U136" s="21" t="s">
        <v>80</v>
      </c>
      <c r="V136" s="21" t="s">
        <v>81</v>
      </c>
      <c r="W136" s="21" t="s">
        <v>82</v>
      </c>
      <c r="X136" s="21" t="s">
        <v>83</v>
      </c>
      <c r="Y136" s="22" t="s">
        <v>84</v>
      </c>
    </row>
    <row r="137" spans="1:25" ht="25.5" x14ac:dyDescent="0.25">
      <c r="A137" s="55" t="s">
        <v>297</v>
      </c>
      <c r="B137" s="9">
        <v>1</v>
      </c>
      <c r="C137" s="23" t="s">
        <v>298</v>
      </c>
      <c r="D137" s="23" t="s">
        <v>299</v>
      </c>
      <c r="E137" s="23" t="s">
        <v>300</v>
      </c>
      <c r="F137" s="23" t="s">
        <v>88</v>
      </c>
      <c r="G137" s="23" t="s">
        <v>88</v>
      </c>
      <c r="H137" s="24" t="s">
        <v>89</v>
      </c>
      <c r="I137" s="25">
        <v>1360</v>
      </c>
      <c r="J137" s="59"/>
      <c r="K137" s="9">
        <v>1</v>
      </c>
      <c r="L137" s="26"/>
      <c r="M137" s="27"/>
      <c r="N137" s="28">
        <f>IF(M137&gt;0,ROUND(L137/M137,4),0)</f>
        <v>0</v>
      </c>
      <c r="O137" s="29"/>
      <c r="P137" s="30"/>
      <c r="Q137" s="28">
        <f>ROUND(ROUND(N137,4)*(1-O137),4)</f>
        <v>0</v>
      </c>
      <c r="R137" s="28">
        <f>ROUND(ROUND(Q137,4)*(1+P137),4)</f>
        <v>0</v>
      </c>
      <c r="S137" s="28">
        <f>ROUND($I137*Q137,4)</f>
        <v>0</v>
      </c>
      <c r="T137" s="28">
        <f>ROUND($I137*R137,4)</f>
        <v>0</v>
      </c>
      <c r="U137" s="31"/>
      <c r="V137" s="31"/>
      <c r="W137" s="31"/>
      <c r="X137" s="31"/>
      <c r="Y137" s="32"/>
    </row>
    <row r="138" spans="1:25" ht="25.5" x14ac:dyDescent="0.25">
      <c r="A138" s="56" t="s">
        <v>301</v>
      </c>
      <c r="B138" s="11">
        <v>2</v>
      </c>
      <c r="C138" s="33" t="s">
        <v>302</v>
      </c>
      <c r="D138" s="33" t="s">
        <v>303</v>
      </c>
      <c r="E138" s="33" t="s">
        <v>300</v>
      </c>
      <c r="F138" s="33" t="s">
        <v>88</v>
      </c>
      <c r="G138" s="33" t="s">
        <v>88</v>
      </c>
      <c r="H138" s="34" t="s">
        <v>89</v>
      </c>
      <c r="I138" s="35">
        <v>1472</v>
      </c>
      <c r="J138" s="60"/>
      <c r="K138" s="11">
        <v>1</v>
      </c>
      <c r="L138" s="36"/>
      <c r="M138" s="37"/>
      <c r="N138" s="38">
        <f>IF(M138&gt;0,ROUND(L138/M138,4),0)</f>
        <v>0</v>
      </c>
      <c r="O138" s="39"/>
      <c r="P138" s="40"/>
      <c r="Q138" s="38">
        <f>ROUND(ROUND(N138,4)*(1-O138),4)</f>
        <v>0</v>
      </c>
      <c r="R138" s="38">
        <f>ROUND(ROUND(Q138,4)*(1+P138),4)</f>
        <v>0</v>
      </c>
      <c r="S138" s="38">
        <f>ROUND($I138*Q138,4)</f>
        <v>0</v>
      </c>
      <c r="T138" s="38">
        <f>ROUND($I138*R138,4)</f>
        <v>0</v>
      </c>
      <c r="U138" s="41"/>
      <c r="V138" s="41"/>
      <c r="W138" s="41"/>
      <c r="X138" s="41"/>
      <c r="Y138" s="42"/>
    </row>
    <row r="139" spans="1:25" ht="25.5" x14ac:dyDescent="0.25">
      <c r="A139" s="56" t="s">
        <v>304</v>
      </c>
      <c r="B139" s="11">
        <v>3</v>
      </c>
      <c r="C139" s="33" t="s">
        <v>305</v>
      </c>
      <c r="D139" s="33" t="s">
        <v>306</v>
      </c>
      <c r="E139" s="33" t="s">
        <v>307</v>
      </c>
      <c r="F139" s="33" t="s">
        <v>88</v>
      </c>
      <c r="G139" s="33" t="s">
        <v>88</v>
      </c>
      <c r="H139" s="34" t="s">
        <v>89</v>
      </c>
      <c r="I139" s="35">
        <v>192</v>
      </c>
      <c r="J139" s="60"/>
      <c r="K139" s="11">
        <v>1</v>
      </c>
      <c r="L139" s="36"/>
      <c r="M139" s="37"/>
      <c r="N139" s="38">
        <f>IF(M139&gt;0,ROUND(L139/M139,4),0)</f>
        <v>0</v>
      </c>
      <c r="O139" s="39"/>
      <c r="P139" s="40"/>
      <c r="Q139" s="38">
        <f>ROUND(ROUND(N139,4)*(1-O139),4)</f>
        <v>0</v>
      </c>
      <c r="R139" s="38">
        <f>ROUND(ROUND(Q139,4)*(1+P139),4)</f>
        <v>0</v>
      </c>
      <c r="S139" s="38">
        <f>ROUND($I139*Q139,4)</f>
        <v>0</v>
      </c>
      <c r="T139" s="38">
        <f>ROUND($I139*R139,4)</f>
        <v>0</v>
      </c>
      <c r="U139" s="41"/>
      <c r="V139" s="41"/>
      <c r="W139" s="41"/>
      <c r="X139" s="41"/>
      <c r="Y139" s="42"/>
    </row>
    <row r="140" spans="1:25" ht="25.5" x14ac:dyDescent="0.25">
      <c r="A140" s="56" t="s">
        <v>308</v>
      </c>
      <c r="B140" s="11">
        <v>4</v>
      </c>
      <c r="C140" s="33" t="s">
        <v>309</v>
      </c>
      <c r="D140" s="33" t="s">
        <v>88</v>
      </c>
      <c r="E140" s="33" t="s">
        <v>300</v>
      </c>
      <c r="F140" s="33" t="s">
        <v>88</v>
      </c>
      <c r="G140" s="33" t="s">
        <v>88</v>
      </c>
      <c r="H140" s="34" t="s">
        <v>89</v>
      </c>
      <c r="I140" s="35">
        <v>640</v>
      </c>
      <c r="J140" s="60"/>
      <c r="K140" s="11">
        <v>1</v>
      </c>
      <c r="L140" s="36"/>
      <c r="M140" s="37"/>
      <c r="N140" s="38">
        <f>IF(M140&gt;0,ROUND(L140/M140,4),0)</f>
        <v>0</v>
      </c>
      <c r="O140" s="39"/>
      <c r="P140" s="40"/>
      <c r="Q140" s="38">
        <f>ROUND(ROUND(N140,4)*(1-O140),4)</f>
        <v>0</v>
      </c>
      <c r="R140" s="38">
        <f>ROUND(ROUND(Q140,4)*(1+P140),4)</f>
        <v>0</v>
      </c>
      <c r="S140" s="38">
        <f>ROUND($I140*Q140,4)</f>
        <v>0</v>
      </c>
      <c r="T140" s="38">
        <f>ROUND($I140*R140,4)</f>
        <v>0</v>
      </c>
      <c r="U140" s="41"/>
      <c r="V140" s="41"/>
      <c r="W140" s="41"/>
      <c r="X140" s="41"/>
      <c r="Y140" s="42"/>
    </row>
    <row r="141" spans="1:25" ht="26.25" thickBot="1" x14ac:dyDescent="0.3">
      <c r="A141" s="57" t="s">
        <v>310</v>
      </c>
      <c r="B141" s="13">
        <v>5</v>
      </c>
      <c r="C141" s="43" t="s">
        <v>311</v>
      </c>
      <c r="D141" s="43" t="s">
        <v>88</v>
      </c>
      <c r="E141" s="43" t="s">
        <v>300</v>
      </c>
      <c r="F141" s="43" t="s">
        <v>312</v>
      </c>
      <c r="G141" s="43" t="s">
        <v>88</v>
      </c>
      <c r="H141" s="44" t="s">
        <v>89</v>
      </c>
      <c r="I141" s="45">
        <v>20</v>
      </c>
      <c r="J141" s="61"/>
      <c r="K141" s="13">
        <v>1</v>
      </c>
      <c r="L141" s="46"/>
      <c r="M141" s="47"/>
      <c r="N141" s="48">
        <f>IF(M141&gt;0,ROUND(L141/M141,4),0)</f>
        <v>0</v>
      </c>
      <c r="O141" s="49"/>
      <c r="P141" s="50"/>
      <c r="Q141" s="48">
        <f>ROUND(ROUND(N141,4)*(1-O141),4)</f>
        <v>0</v>
      </c>
      <c r="R141" s="48">
        <f>ROUND(ROUND(Q141,4)*(1+P141),4)</f>
        <v>0</v>
      </c>
      <c r="S141" s="48">
        <f>ROUND($I141*Q141,4)</f>
        <v>0</v>
      </c>
      <c r="T141" s="48">
        <f>ROUND($I141*R141,4)</f>
        <v>0</v>
      </c>
      <c r="U141" s="51"/>
      <c r="V141" s="51"/>
      <c r="W141" s="51"/>
      <c r="X141" s="51"/>
      <c r="Y141" s="52"/>
    </row>
    <row r="142" spans="1:25" ht="13.5" thickBot="1" x14ac:dyDescent="0.3">
      <c r="R142" s="62" t="s">
        <v>96</v>
      </c>
      <c r="S142" s="63">
        <f>SUM(S137:S141)</f>
        <v>0</v>
      </c>
      <c r="T142" s="64">
        <f>SUM(T137:T141)</f>
        <v>0</v>
      </c>
    </row>
    <row r="144" spans="1:25" ht="13.5" thickBot="1" x14ac:dyDescent="0.3"/>
    <row r="145" spans="1:25" ht="13.5" thickBot="1" x14ac:dyDescent="0.3">
      <c r="A145" s="53" t="s">
        <v>55</v>
      </c>
      <c r="B145" s="58" t="s">
        <v>313</v>
      </c>
      <c r="C145" s="19" t="s">
        <v>314</v>
      </c>
      <c r="D145" s="19"/>
      <c r="E145" s="19"/>
      <c r="F145" s="19"/>
      <c r="G145" s="19"/>
      <c r="H145" s="19" t="s">
        <v>58</v>
      </c>
      <c r="I145" s="19"/>
      <c r="J145" s="8"/>
      <c r="K145" s="7"/>
      <c r="L145" s="19" t="s">
        <v>315</v>
      </c>
      <c r="M145" s="19"/>
      <c r="N145" s="19"/>
      <c r="O145" s="19"/>
      <c r="P145" s="19"/>
      <c r="Q145" s="19"/>
      <c r="R145" s="19"/>
      <c r="S145" s="19"/>
      <c r="T145" s="19"/>
      <c r="U145" s="19"/>
      <c r="V145" s="19"/>
      <c r="W145" s="19"/>
      <c r="X145" s="19"/>
      <c r="Y145" s="8"/>
    </row>
    <row r="146" spans="1:25" ht="51.75" thickBot="1" x14ac:dyDescent="0.3">
      <c r="A146" s="54" t="s">
        <v>60</v>
      </c>
      <c r="B146" s="20" t="s">
        <v>61</v>
      </c>
      <c r="C146" s="21" t="s">
        <v>62</v>
      </c>
      <c r="D146" s="21" t="s">
        <v>63</v>
      </c>
      <c r="E146" s="21" t="s">
        <v>64</v>
      </c>
      <c r="F146" s="21" t="s">
        <v>65</v>
      </c>
      <c r="G146" s="21" t="s">
        <v>66</v>
      </c>
      <c r="H146" s="21" t="s">
        <v>67</v>
      </c>
      <c r="I146" s="21" t="s">
        <v>68</v>
      </c>
      <c r="J146" s="22" t="s">
        <v>69</v>
      </c>
      <c r="K146" s="20" t="s">
        <v>70</v>
      </c>
      <c r="L146" s="21" t="s">
        <v>71</v>
      </c>
      <c r="M146" s="21" t="s">
        <v>72</v>
      </c>
      <c r="N146" s="21" t="s">
        <v>73</v>
      </c>
      <c r="O146" s="21" t="s">
        <v>74</v>
      </c>
      <c r="P146" s="21" t="s">
        <v>75</v>
      </c>
      <c r="Q146" s="21" t="s">
        <v>76</v>
      </c>
      <c r="R146" s="21" t="s">
        <v>77</v>
      </c>
      <c r="S146" s="21" t="s">
        <v>78</v>
      </c>
      <c r="T146" s="21" t="s">
        <v>79</v>
      </c>
      <c r="U146" s="21" t="s">
        <v>80</v>
      </c>
      <c r="V146" s="21" t="s">
        <v>81</v>
      </c>
      <c r="W146" s="21" t="s">
        <v>82</v>
      </c>
      <c r="X146" s="21" t="s">
        <v>83</v>
      </c>
      <c r="Y146" s="22" t="s">
        <v>84</v>
      </c>
    </row>
    <row r="147" spans="1:25" ht="140.25" x14ac:dyDescent="0.25">
      <c r="A147" s="55" t="s">
        <v>316</v>
      </c>
      <c r="B147" s="9">
        <v>1</v>
      </c>
      <c r="C147" s="23" t="s">
        <v>317</v>
      </c>
      <c r="D147" s="23" t="s">
        <v>318</v>
      </c>
      <c r="E147" s="23" t="s">
        <v>88</v>
      </c>
      <c r="F147" s="23" t="s">
        <v>88</v>
      </c>
      <c r="G147" s="23" t="s">
        <v>88</v>
      </c>
      <c r="H147" s="24" t="s">
        <v>89</v>
      </c>
      <c r="I147" s="25">
        <v>200</v>
      </c>
      <c r="J147" s="59"/>
      <c r="K147" s="9">
        <v>1</v>
      </c>
      <c r="L147" s="26"/>
      <c r="M147" s="27"/>
      <c r="N147" s="28">
        <f>IF(M147&gt;0,ROUND(L147/M147,4),0)</f>
        <v>0</v>
      </c>
      <c r="O147" s="29"/>
      <c r="P147" s="30"/>
      <c r="Q147" s="28">
        <f>ROUND(ROUND(N147,4)*(1-O147),4)</f>
        <v>0</v>
      </c>
      <c r="R147" s="28">
        <f>ROUND(ROUND(Q147,4)*(1+P147),4)</f>
        <v>0</v>
      </c>
      <c r="S147" s="28">
        <f>ROUND($I147*Q147,4)</f>
        <v>0</v>
      </c>
      <c r="T147" s="28">
        <f>ROUND($I147*R147,4)</f>
        <v>0</v>
      </c>
      <c r="U147" s="31"/>
      <c r="V147" s="31"/>
      <c r="W147" s="31"/>
      <c r="X147" s="31"/>
      <c r="Y147" s="32"/>
    </row>
    <row r="148" spans="1:25" ht="306" x14ac:dyDescent="0.25">
      <c r="A148" s="56" t="s">
        <v>319</v>
      </c>
      <c r="B148" s="11">
        <v>2</v>
      </c>
      <c r="C148" s="33" t="s">
        <v>320</v>
      </c>
      <c r="D148" s="33" t="s">
        <v>321</v>
      </c>
      <c r="E148" s="33" t="s">
        <v>88</v>
      </c>
      <c r="F148" s="33" t="s">
        <v>88</v>
      </c>
      <c r="G148" s="33" t="s">
        <v>88</v>
      </c>
      <c r="H148" s="34" t="s">
        <v>89</v>
      </c>
      <c r="I148" s="35">
        <v>300</v>
      </c>
      <c r="J148" s="60"/>
      <c r="K148" s="11">
        <v>1</v>
      </c>
      <c r="L148" s="36"/>
      <c r="M148" s="37"/>
      <c r="N148" s="38">
        <f>IF(M148&gt;0,ROUND(L148/M148,4),0)</f>
        <v>0</v>
      </c>
      <c r="O148" s="39"/>
      <c r="P148" s="40"/>
      <c r="Q148" s="38">
        <f>ROUND(ROUND(N148,4)*(1-O148),4)</f>
        <v>0</v>
      </c>
      <c r="R148" s="38">
        <f>ROUND(ROUND(Q148,4)*(1+P148),4)</f>
        <v>0</v>
      </c>
      <c r="S148" s="38">
        <f>ROUND($I148*Q148,4)</f>
        <v>0</v>
      </c>
      <c r="T148" s="38">
        <f>ROUND($I148*R148,4)</f>
        <v>0</v>
      </c>
      <c r="U148" s="41"/>
      <c r="V148" s="41"/>
      <c r="W148" s="41"/>
      <c r="X148" s="41"/>
      <c r="Y148" s="42"/>
    </row>
    <row r="149" spans="1:25" ht="179.25" thickBot="1" x14ac:dyDescent="0.3">
      <c r="A149" s="57" t="s">
        <v>322</v>
      </c>
      <c r="B149" s="13">
        <v>3</v>
      </c>
      <c r="C149" s="43" t="s">
        <v>323</v>
      </c>
      <c r="D149" s="43" t="s">
        <v>324</v>
      </c>
      <c r="E149" s="43" t="s">
        <v>88</v>
      </c>
      <c r="F149" s="43" t="s">
        <v>88</v>
      </c>
      <c r="G149" s="43" t="s">
        <v>88</v>
      </c>
      <c r="H149" s="44" t="s">
        <v>89</v>
      </c>
      <c r="I149" s="45">
        <v>200</v>
      </c>
      <c r="J149" s="61"/>
      <c r="K149" s="13">
        <v>1</v>
      </c>
      <c r="L149" s="46"/>
      <c r="M149" s="47"/>
      <c r="N149" s="48">
        <f>IF(M149&gt;0,ROUND(L149/M149,4),0)</f>
        <v>0</v>
      </c>
      <c r="O149" s="49"/>
      <c r="P149" s="50"/>
      <c r="Q149" s="48">
        <f>ROUND(ROUND(N149,4)*(1-O149),4)</f>
        <v>0</v>
      </c>
      <c r="R149" s="48">
        <f>ROUND(ROUND(Q149,4)*(1+P149),4)</f>
        <v>0</v>
      </c>
      <c r="S149" s="48">
        <f>ROUND($I149*Q149,4)</f>
        <v>0</v>
      </c>
      <c r="T149" s="48">
        <f>ROUND($I149*R149,4)</f>
        <v>0</v>
      </c>
      <c r="U149" s="51"/>
      <c r="V149" s="51"/>
      <c r="W149" s="51"/>
      <c r="X149" s="51"/>
      <c r="Y149" s="52"/>
    </row>
    <row r="150" spans="1:25" ht="13.5" thickBot="1" x14ac:dyDescent="0.3">
      <c r="R150" s="62" t="s">
        <v>96</v>
      </c>
      <c r="S150" s="63">
        <f>SUM(S147:S149)</f>
        <v>0</v>
      </c>
      <c r="T150" s="64">
        <f>SUM(T147:T149)</f>
        <v>0</v>
      </c>
    </row>
  </sheetData>
  <sheetProtection algorithmName="SHA-512" hashValue="Hrxd9EkloTHHuwJBZyCWaTtfbY3nOM3WOv5bHeTI0gHBax4kgnYZakK84FDzolzBYNFSKtUhu1FkEpb8Cyx3sQ==" saltValue="gG6y6PxSSUKSBkDJx9NA1g=="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16-14/19&amp;RStran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30"/>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44" style="1" customWidth="1"/>
    <col min="5" max="5" width="9.42578125" style="1" customWidth="1"/>
    <col min="6" max="6" width="12.28515625" style="1" customWidth="1"/>
    <col min="7"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325</v>
      </c>
      <c r="C5" s="2" t="s">
        <v>326</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327</v>
      </c>
      <c r="D11" s="19"/>
      <c r="E11" s="19"/>
      <c r="F11" s="19"/>
      <c r="G11" s="19"/>
      <c r="H11" s="19" t="s">
        <v>140</v>
      </c>
      <c r="I11" s="19"/>
      <c r="J11" s="8"/>
      <c r="K11" s="7"/>
      <c r="L11" s="19" t="s">
        <v>328</v>
      </c>
      <c r="M11" s="19"/>
      <c r="N11" s="19"/>
      <c r="O11" s="19"/>
      <c r="P11" s="19"/>
      <c r="Q11" s="19"/>
      <c r="R11" s="19"/>
      <c r="S11" s="19"/>
      <c r="T11" s="19"/>
      <c r="U11" s="19"/>
      <c r="V11" s="19"/>
      <c r="W11" s="19"/>
      <c r="X11" s="19"/>
      <c r="Y11" s="8"/>
    </row>
    <row r="12" spans="1:25" ht="51.75" thickBot="1" x14ac:dyDescent="0.3">
      <c r="A12" s="54" t="s">
        <v>60</v>
      </c>
      <c r="B12" s="20" t="s">
        <v>61</v>
      </c>
      <c r="C12" s="21" t="s">
        <v>62</v>
      </c>
      <c r="D12" s="21" t="s">
        <v>116</v>
      </c>
      <c r="E12" s="21" t="s">
        <v>100</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25.5" x14ac:dyDescent="0.25">
      <c r="A13" s="55" t="s">
        <v>329</v>
      </c>
      <c r="B13" s="9">
        <v>1</v>
      </c>
      <c r="C13" s="23" t="s">
        <v>330</v>
      </c>
      <c r="D13" s="23" t="s">
        <v>331</v>
      </c>
      <c r="E13" s="23" t="s">
        <v>88</v>
      </c>
      <c r="F13" s="23" t="s">
        <v>88</v>
      </c>
      <c r="G13" s="23" t="s">
        <v>88</v>
      </c>
      <c r="H13" s="24" t="s">
        <v>89</v>
      </c>
      <c r="I13" s="25">
        <v>2016</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25.5" x14ac:dyDescent="0.25">
      <c r="A14" s="56" t="s">
        <v>332</v>
      </c>
      <c r="B14" s="11">
        <v>2</v>
      </c>
      <c r="C14" s="33" t="s">
        <v>333</v>
      </c>
      <c r="D14" s="33" t="s">
        <v>331</v>
      </c>
      <c r="E14" s="33" t="s">
        <v>88</v>
      </c>
      <c r="F14" s="33" t="s">
        <v>88</v>
      </c>
      <c r="G14" s="33" t="s">
        <v>88</v>
      </c>
      <c r="H14" s="34" t="s">
        <v>89</v>
      </c>
      <c r="I14" s="35">
        <v>2744</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25.5" x14ac:dyDescent="0.25">
      <c r="A15" s="56" t="s">
        <v>334</v>
      </c>
      <c r="B15" s="11">
        <v>3</v>
      </c>
      <c r="C15" s="33" t="s">
        <v>335</v>
      </c>
      <c r="D15" s="33" t="s">
        <v>331</v>
      </c>
      <c r="E15" s="33" t="s">
        <v>88</v>
      </c>
      <c r="F15" s="33" t="s">
        <v>88</v>
      </c>
      <c r="G15" s="33" t="s">
        <v>88</v>
      </c>
      <c r="H15" s="34" t="s">
        <v>89</v>
      </c>
      <c r="I15" s="35">
        <v>10274</v>
      </c>
      <c r="J15" s="60"/>
      <c r="K15" s="11">
        <v>1</v>
      </c>
      <c r="L15" s="36"/>
      <c r="M15" s="37"/>
      <c r="N15" s="38">
        <f>IF(M15&gt;0,ROUND(L15/M15,4),0)</f>
        <v>0</v>
      </c>
      <c r="O15" s="39"/>
      <c r="P15" s="40"/>
      <c r="Q15" s="38">
        <f>ROUND(ROUND(N15,4)*(1-O15),4)</f>
        <v>0</v>
      </c>
      <c r="R15" s="38">
        <f>ROUND(ROUND(Q15,4)*(1+P15),4)</f>
        <v>0</v>
      </c>
      <c r="S15" s="38">
        <f>ROUND($I15*Q15,4)</f>
        <v>0</v>
      </c>
      <c r="T15" s="38">
        <f>ROUND($I15*R15,4)</f>
        <v>0</v>
      </c>
      <c r="U15" s="41"/>
      <c r="V15" s="41"/>
      <c r="W15" s="41"/>
      <c r="X15" s="41"/>
      <c r="Y15" s="42"/>
    </row>
    <row r="16" spans="1:25" ht="26.25" thickBot="1" x14ac:dyDescent="0.3">
      <c r="A16" s="57" t="s">
        <v>336</v>
      </c>
      <c r="B16" s="13">
        <v>4</v>
      </c>
      <c r="C16" s="43" t="s">
        <v>337</v>
      </c>
      <c r="D16" s="43" t="s">
        <v>331</v>
      </c>
      <c r="E16" s="43" t="s">
        <v>88</v>
      </c>
      <c r="F16" s="43" t="s">
        <v>88</v>
      </c>
      <c r="G16" s="43" t="s">
        <v>88</v>
      </c>
      <c r="H16" s="44" t="s">
        <v>89</v>
      </c>
      <c r="I16" s="45">
        <v>6968</v>
      </c>
      <c r="J16" s="61"/>
      <c r="K16" s="13">
        <v>1</v>
      </c>
      <c r="L16" s="46"/>
      <c r="M16" s="47"/>
      <c r="N16" s="48">
        <f>IF(M16&gt;0,ROUND(L16/M16,4),0)</f>
        <v>0</v>
      </c>
      <c r="O16" s="49"/>
      <c r="P16" s="50"/>
      <c r="Q16" s="48">
        <f>ROUND(ROUND(N16,4)*(1-O16),4)</f>
        <v>0</v>
      </c>
      <c r="R16" s="48">
        <f>ROUND(ROUND(Q16,4)*(1+P16),4)</f>
        <v>0</v>
      </c>
      <c r="S16" s="48">
        <f>ROUND($I16*Q16,4)</f>
        <v>0</v>
      </c>
      <c r="T16" s="48">
        <f>ROUND($I16*R16,4)</f>
        <v>0</v>
      </c>
      <c r="U16" s="51"/>
      <c r="V16" s="51"/>
      <c r="W16" s="51"/>
      <c r="X16" s="51"/>
      <c r="Y16" s="52"/>
    </row>
    <row r="17" spans="1:25" ht="13.5" thickBot="1" x14ac:dyDescent="0.3">
      <c r="R17" s="62" t="s">
        <v>96</v>
      </c>
      <c r="S17" s="63">
        <f>SUM(S13:S16)</f>
        <v>0</v>
      </c>
      <c r="T17" s="64">
        <f>SUM(T13:T16)</f>
        <v>0</v>
      </c>
    </row>
    <row r="19" spans="1:25" ht="13.5" thickBot="1" x14ac:dyDescent="0.3"/>
    <row r="20" spans="1:25" ht="13.5" thickBot="1" x14ac:dyDescent="0.3">
      <c r="A20" s="53" t="s">
        <v>55</v>
      </c>
      <c r="B20" s="58" t="s">
        <v>97</v>
      </c>
      <c r="C20" s="19" t="s">
        <v>338</v>
      </c>
      <c r="D20" s="19"/>
      <c r="E20" s="19"/>
      <c r="F20" s="19"/>
      <c r="G20" s="19"/>
      <c r="H20" s="19" t="s">
        <v>140</v>
      </c>
      <c r="I20" s="19"/>
      <c r="J20" s="8"/>
      <c r="K20" s="7"/>
      <c r="L20" s="19" t="s">
        <v>339</v>
      </c>
      <c r="M20" s="19"/>
      <c r="N20" s="19"/>
      <c r="O20" s="19"/>
      <c r="P20" s="19"/>
      <c r="Q20" s="19"/>
      <c r="R20" s="19"/>
      <c r="S20" s="19"/>
      <c r="T20" s="19"/>
      <c r="U20" s="19"/>
      <c r="V20" s="19"/>
      <c r="W20" s="19"/>
      <c r="X20" s="19"/>
      <c r="Y20" s="8"/>
    </row>
    <row r="21" spans="1:25" ht="51.75" thickBot="1" x14ac:dyDescent="0.3">
      <c r="A21" s="54" t="s">
        <v>60</v>
      </c>
      <c r="B21" s="20" t="s">
        <v>61</v>
      </c>
      <c r="C21" s="21" t="s">
        <v>62</v>
      </c>
      <c r="D21" s="21" t="s">
        <v>116</v>
      </c>
      <c r="E21" s="21" t="s">
        <v>100</v>
      </c>
      <c r="F21" s="21" t="s">
        <v>65</v>
      </c>
      <c r="G21" s="21" t="s">
        <v>66</v>
      </c>
      <c r="H21" s="21" t="s">
        <v>67</v>
      </c>
      <c r="I21" s="21" t="s">
        <v>68</v>
      </c>
      <c r="J21" s="22" t="s">
        <v>69</v>
      </c>
      <c r="K21" s="20" t="s">
        <v>70</v>
      </c>
      <c r="L21" s="21" t="s">
        <v>71</v>
      </c>
      <c r="M21" s="21" t="s">
        <v>72</v>
      </c>
      <c r="N21" s="21" t="s">
        <v>73</v>
      </c>
      <c r="O21" s="21" t="s">
        <v>74</v>
      </c>
      <c r="P21" s="21" t="s">
        <v>75</v>
      </c>
      <c r="Q21" s="21" t="s">
        <v>76</v>
      </c>
      <c r="R21" s="21" t="s">
        <v>77</v>
      </c>
      <c r="S21" s="21" t="s">
        <v>78</v>
      </c>
      <c r="T21" s="21" t="s">
        <v>79</v>
      </c>
      <c r="U21" s="21" t="s">
        <v>80</v>
      </c>
      <c r="V21" s="21" t="s">
        <v>81</v>
      </c>
      <c r="W21" s="21" t="s">
        <v>82</v>
      </c>
      <c r="X21" s="21" t="s">
        <v>83</v>
      </c>
      <c r="Y21" s="22" t="s">
        <v>84</v>
      </c>
    </row>
    <row r="22" spans="1:25" ht="25.5" x14ac:dyDescent="0.25">
      <c r="A22" s="55" t="s">
        <v>340</v>
      </c>
      <c r="B22" s="9">
        <v>1</v>
      </c>
      <c r="C22" s="23" t="s">
        <v>341</v>
      </c>
      <c r="D22" s="23" t="s">
        <v>331</v>
      </c>
      <c r="E22" s="23" t="s">
        <v>88</v>
      </c>
      <c r="F22" s="23" t="s">
        <v>88</v>
      </c>
      <c r="G22" s="23" t="s">
        <v>88</v>
      </c>
      <c r="H22" s="24" t="s">
        <v>89</v>
      </c>
      <c r="I22" s="25">
        <v>1300</v>
      </c>
      <c r="J22" s="59"/>
      <c r="K22" s="9">
        <v>1</v>
      </c>
      <c r="L22" s="26"/>
      <c r="M22" s="27"/>
      <c r="N22" s="28">
        <f>IF(M22&gt;0,ROUND(L22/M22,4),0)</f>
        <v>0</v>
      </c>
      <c r="O22" s="29"/>
      <c r="P22" s="30"/>
      <c r="Q22" s="28">
        <f>ROUND(ROUND(N22,4)*(1-O22),4)</f>
        <v>0</v>
      </c>
      <c r="R22" s="28">
        <f>ROUND(ROUND(Q22,4)*(1+P22),4)</f>
        <v>0</v>
      </c>
      <c r="S22" s="28">
        <f>ROUND($I22*Q22,4)</f>
        <v>0</v>
      </c>
      <c r="T22" s="28">
        <f>ROUND($I22*R22,4)</f>
        <v>0</v>
      </c>
      <c r="U22" s="31"/>
      <c r="V22" s="31"/>
      <c r="W22" s="31"/>
      <c r="X22" s="31"/>
      <c r="Y22" s="32"/>
    </row>
    <row r="23" spans="1:25" ht="26.25" thickBot="1" x14ac:dyDescent="0.3">
      <c r="A23" s="57" t="s">
        <v>342</v>
      </c>
      <c r="B23" s="13">
        <v>2</v>
      </c>
      <c r="C23" s="43" t="s">
        <v>343</v>
      </c>
      <c r="D23" s="43" t="s">
        <v>331</v>
      </c>
      <c r="E23" s="43" t="s">
        <v>88</v>
      </c>
      <c r="F23" s="43" t="s">
        <v>88</v>
      </c>
      <c r="G23" s="43" t="s">
        <v>88</v>
      </c>
      <c r="H23" s="44" t="s">
        <v>89</v>
      </c>
      <c r="I23" s="45">
        <v>1850</v>
      </c>
      <c r="J23" s="61"/>
      <c r="K23" s="13">
        <v>1</v>
      </c>
      <c r="L23" s="46"/>
      <c r="M23" s="47"/>
      <c r="N23" s="48">
        <f>IF(M23&gt;0,ROUND(L23/M23,4),0)</f>
        <v>0</v>
      </c>
      <c r="O23" s="49"/>
      <c r="P23" s="50"/>
      <c r="Q23" s="48">
        <f>ROUND(ROUND(N23,4)*(1-O23),4)</f>
        <v>0</v>
      </c>
      <c r="R23" s="48">
        <f>ROUND(ROUND(Q23,4)*(1+P23),4)</f>
        <v>0</v>
      </c>
      <c r="S23" s="48">
        <f>ROUND($I23*Q23,4)</f>
        <v>0</v>
      </c>
      <c r="T23" s="48">
        <f>ROUND($I23*R23,4)</f>
        <v>0</v>
      </c>
      <c r="U23" s="51"/>
      <c r="V23" s="51"/>
      <c r="W23" s="51"/>
      <c r="X23" s="51"/>
      <c r="Y23" s="52"/>
    </row>
    <row r="24" spans="1:25" ht="13.5" thickBot="1" x14ac:dyDescent="0.3">
      <c r="R24" s="62" t="s">
        <v>96</v>
      </c>
      <c r="S24" s="63">
        <f>SUM(S22:S23)</f>
        <v>0</v>
      </c>
      <c r="T24" s="64">
        <f>SUM(T22:T23)</f>
        <v>0</v>
      </c>
    </row>
    <row r="26" spans="1:25" ht="13.5" thickBot="1" x14ac:dyDescent="0.3"/>
    <row r="27" spans="1:25" ht="13.5" thickBot="1" x14ac:dyDescent="0.3">
      <c r="A27" s="53" t="s">
        <v>55</v>
      </c>
      <c r="B27" s="58" t="s">
        <v>113</v>
      </c>
      <c r="C27" s="19" t="s">
        <v>344</v>
      </c>
      <c r="D27" s="19"/>
      <c r="E27" s="19"/>
      <c r="F27" s="19"/>
      <c r="G27" s="19"/>
      <c r="H27" s="19" t="s">
        <v>140</v>
      </c>
      <c r="I27" s="19"/>
      <c r="J27" s="8"/>
      <c r="K27" s="7"/>
      <c r="L27" s="19" t="s">
        <v>345</v>
      </c>
      <c r="M27" s="19"/>
      <c r="N27" s="19"/>
      <c r="O27" s="19"/>
      <c r="P27" s="19"/>
      <c r="Q27" s="19"/>
      <c r="R27" s="19"/>
      <c r="S27" s="19"/>
      <c r="T27" s="19"/>
      <c r="U27" s="19"/>
      <c r="V27" s="19"/>
      <c r="W27" s="19"/>
      <c r="X27" s="19"/>
      <c r="Y27" s="8"/>
    </row>
    <row r="28" spans="1:25" ht="51.75" thickBot="1" x14ac:dyDescent="0.3">
      <c r="A28" s="54" t="s">
        <v>60</v>
      </c>
      <c r="B28" s="20" t="s">
        <v>61</v>
      </c>
      <c r="C28" s="21" t="s">
        <v>62</v>
      </c>
      <c r="D28" s="21" t="s">
        <v>116</v>
      </c>
      <c r="E28" s="21" t="s">
        <v>100</v>
      </c>
      <c r="F28" s="21" t="s">
        <v>65</v>
      </c>
      <c r="G28" s="21" t="s">
        <v>66</v>
      </c>
      <c r="H28" s="21" t="s">
        <v>67</v>
      </c>
      <c r="I28" s="21" t="s">
        <v>68</v>
      </c>
      <c r="J28" s="22" t="s">
        <v>69</v>
      </c>
      <c r="K28" s="20" t="s">
        <v>70</v>
      </c>
      <c r="L28" s="21" t="s">
        <v>71</v>
      </c>
      <c r="M28" s="21" t="s">
        <v>72</v>
      </c>
      <c r="N28" s="21" t="s">
        <v>73</v>
      </c>
      <c r="O28" s="21" t="s">
        <v>74</v>
      </c>
      <c r="P28" s="21" t="s">
        <v>75</v>
      </c>
      <c r="Q28" s="21" t="s">
        <v>76</v>
      </c>
      <c r="R28" s="21" t="s">
        <v>77</v>
      </c>
      <c r="S28" s="21" t="s">
        <v>78</v>
      </c>
      <c r="T28" s="21" t="s">
        <v>79</v>
      </c>
      <c r="U28" s="21" t="s">
        <v>80</v>
      </c>
      <c r="V28" s="21" t="s">
        <v>81</v>
      </c>
      <c r="W28" s="21" t="s">
        <v>82</v>
      </c>
      <c r="X28" s="21" t="s">
        <v>83</v>
      </c>
      <c r="Y28" s="22" t="s">
        <v>84</v>
      </c>
    </row>
    <row r="29" spans="1:25" ht="26.25" thickBot="1" x14ac:dyDescent="0.3">
      <c r="A29" s="75" t="s">
        <v>346</v>
      </c>
      <c r="B29" s="76">
        <v>1</v>
      </c>
      <c r="C29" s="65" t="s">
        <v>347</v>
      </c>
      <c r="D29" s="65" t="s">
        <v>348</v>
      </c>
      <c r="E29" s="65" t="s">
        <v>88</v>
      </c>
      <c r="F29" s="65" t="s">
        <v>88</v>
      </c>
      <c r="G29" s="65" t="s">
        <v>88</v>
      </c>
      <c r="H29" s="66" t="s">
        <v>89</v>
      </c>
      <c r="I29" s="67">
        <v>952</v>
      </c>
      <c r="J29" s="77"/>
      <c r="K29" s="76">
        <v>1</v>
      </c>
      <c r="L29" s="68"/>
      <c r="M29" s="69"/>
      <c r="N29" s="70">
        <f>IF(M29&gt;0,ROUND(L29/M29,4),0)</f>
        <v>0</v>
      </c>
      <c r="O29" s="71"/>
      <c r="P29" s="72"/>
      <c r="Q29" s="70">
        <f>ROUND(ROUND(N29,4)*(1-O29),4)</f>
        <v>0</v>
      </c>
      <c r="R29" s="70">
        <f>ROUND(ROUND(Q29,4)*(1+P29),4)</f>
        <v>0</v>
      </c>
      <c r="S29" s="70">
        <f>ROUND($I29*Q29,4)</f>
        <v>0</v>
      </c>
      <c r="T29" s="70">
        <f>ROUND($I29*R29,4)</f>
        <v>0</v>
      </c>
      <c r="U29" s="73"/>
      <c r="V29" s="73"/>
      <c r="W29" s="73"/>
      <c r="X29" s="73"/>
      <c r="Y29" s="74"/>
    </row>
    <row r="30" spans="1:25" ht="13.5" thickBot="1" x14ac:dyDescent="0.3">
      <c r="R30" s="62" t="s">
        <v>96</v>
      </c>
      <c r="S30" s="63">
        <f>SUM(S29:S29)</f>
        <v>0</v>
      </c>
      <c r="T30" s="64">
        <f>SUM(T29:T29)</f>
        <v>0</v>
      </c>
    </row>
  </sheetData>
  <sheetProtection algorithmName="SHA-512" hashValue="frr06r9l7v5qntNuV3C/wVwiA50nZyUfGt480OSk3SyijXjXPysO2/cHkDsU4CFUIt4GCcInn7GhIrKfvJHvMA==" saltValue="do3hIgOmOsogj/VBNk5JDA==" spinCount="100000" sheet="1" objects="1" scenarios="1"/>
  <pageMargins left="0.78740157021416557" right="0.78740157021416557" top="0.78740157021416557" bottom="0.78740157021416557" header="0.59055116441514754" footer="0.59055116441514754"/>
  <pageSetup paperSize="9" scale="33" fitToHeight="0" pageOrder="overThenDown" orientation="landscape" r:id="rId1"/>
  <headerFooter>
    <oddHeader>&amp;ROBR-8A</oddHeader>
    <oddFooter>&amp;LJN št. 16-14/19&amp;RStran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64"/>
  <sheetViews>
    <sheetView topLeftCell="B1" workbookViewId="0"/>
  </sheetViews>
  <sheetFormatPr defaultRowHeight="12.75" x14ac:dyDescent="0.25"/>
  <cols>
    <col min="1" max="1" width="15.7109375" style="1" hidden="1" customWidth="1"/>
    <col min="2" max="2" width="7.28515625" style="1" customWidth="1"/>
    <col min="3" max="3" width="31" style="1" customWidth="1"/>
    <col min="4" max="4" width="92.42578125" style="1" customWidth="1"/>
    <col min="5" max="5" width="58.85546875" style="1" customWidth="1"/>
    <col min="6" max="6" width="9.7109375" style="1" customWidth="1"/>
    <col min="7" max="7" width="9.855468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349</v>
      </c>
      <c r="C5" s="2" t="s">
        <v>350</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351</v>
      </c>
      <c r="D11" s="19"/>
      <c r="E11" s="19"/>
      <c r="F11" s="19"/>
      <c r="G11" s="19"/>
      <c r="H11" s="19" t="s">
        <v>58</v>
      </c>
      <c r="I11" s="19"/>
      <c r="J11" s="8"/>
      <c r="K11" s="7"/>
      <c r="L11" s="19" t="s">
        <v>352</v>
      </c>
      <c r="M11" s="19"/>
      <c r="N11" s="19"/>
      <c r="O11" s="19"/>
      <c r="P11" s="19"/>
      <c r="Q11" s="19"/>
      <c r="R11" s="19"/>
      <c r="S11" s="19"/>
      <c r="T11" s="19"/>
      <c r="U11" s="19"/>
      <c r="V11" s="19"/>
      <c r="W11" s="19"/>
      <c r="X11" s="19"/>
      <c r="Y11" s="8"/>
    </row>
    <row r="12" spans="1:25" ht="51.75" thickBot="1" x14ac:dyDescent="0.3">
      <c r="A12" s="54" t="s">
        <v>60</v>
      </c>
      <c r="B12" s="20" t="s">
        <v>61</v>
      </c>
      <c r="C12" s="21" t="s">
        <v>62</v>
      </c>
      <c r="D12" s="21" t="s">
        <v>116</v>
      </c>
      <c r="E12" s="21" t="s">
        <v>100</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89.25" x14ac:dyDescent="0.25">
      <c r="A13" s="55" t="s">
        <v>353</v>
      </c>
      <c r="B13" s="9">
        <v>1</v>
      </c>
      <c r="C13" s="23" t="s">
        <v>354</v>
      </c>
      <c r="D13" s="23" t="s">
        <v>355</v>
      </c>
      <c r="E13" s="23" t="s">
        <v>356</v>
      </c>
      <c r="F13" s="23" t="s">
        <v>88</v>
      </c>
      <c r="G13" s="23" t="s">
        <v>88</v>
      </c>
      <c r="H13" s="24" t="s">
        <v>89</v>
      </c>
      <c r="I13" s="25">
        <v>112800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89.25" x14ac:dyDescent="0.25">
      <c r="A14" s="56" t="s">
        <v>357</v>
      </c>
      <c r="B14" s="11">
        <v>2</v>
      </c>
      <c r="C14" s="33" t="s">
        <v>358</v>
      </c>
      <c r="D14" s="33" t="s">
        <v>359</v>
      </c>
      <c r="E14" s="33" t="s">
        <v>356</v>
      </c>
      <c r="F14" s="33" t="s">
        <v>88</v>
      </c>
      <c r="G14" s="33" t="s">
        <v>88</v>
      </c>
      <c r="H14" s="34" t="s">
        <v>89</v>
      </c>
      <c r="I14" s="35">
        <v>393000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89.25" x14ac:dyDescent="0.25">
      <c r="A15" s="56" t="s">
        <v>360</v>
      </c>
      <c r="B15" s="11">
        <v>3</v>
      </c>
      <c r="C15" s="33" t="s">
        <v>361</v>
      </c>
      <c r="D15" s="33" t="s">
        <v>362</v>
      </c>
      <c r="E15" s="33" t="s">
        <v>356</v>
      </c>
      <c r="F15" s="33" t="s">
        <v>88</v>
      </c>
      <c r="G15" s="33" t="s">
        <v>88</v>
      </c>
      <c r="H15" s="34" t="s">
        <v>89</v>
      </c>
      <c r="I15" s="35">
        <v>12600</v>
      </c>
      <c r="J15" s="60"/>
      <c r="K15" s="11">
        <v>1</v>
      </c>
      <c r="L15" s="36"/>
      <c r="M15" s="37"/>
      <c r="N15" s="38">
        <f>IF(M15&gt;0,ROUND(L15/M15,4),0)</f>
        <v>0</v>
      </c>
      <c r="O15" s="39"/>
      <c r="P15" s="40"/>
      <c r="Q15" s="38">
        <f>ROUND(ROUND(N15,4)*(1-O15),4)</f>
        <v>0</v>
      </c>
      <c r="R15" s="38">
        <f>ROUND(ROUND(Q15,4)*(1+P15),4)</f>
        <v>0</v>
      </c>
      <c r="S15" s="38">
        <f>ROUND($I15*Q15,4)</f>
        <v>0</v>
      </c>
      <c r="T15" s="38">
        <f>ROUND($I15*R15,4)</f>
        <v>0</v>
      </c>
      <c r="U15" s="41"/>
      <c r="V15" s="41"/>
      <c r="W15" s="41"/>
      <c r="X15" s="41"/>
      <c r="Y15" s="42"/>
    </row>
    <row r="16" spans="1:25" ht="89.25" x14ac:dyDescent="0.25">
      <c r="A16" s="56" t="s">
        <v>363</v>
      </c>
      <c r="B16" s="11">
        <v>4</v>
      </c>
      <c r="C16" s="33" t="s">
        <v>364</v>
      </c>
      <c r="D16" s="33" t="s">
        <v>365</v>
      </c>
      <c r="E16" s="33" t="s">
        <v>356</v>
      </c>
      <c r="F16" s="33" t="s">
        <v>88</v>
      </c>
      <c r="G16" s="33" t="s">
        <v>88</v>
      </c>
      <c r="H16" s="34" t="s">
        <v>89</v>
      </c>
      <c r="I16" s="35">
        <v>32400</v>
      </c>
      <c r="J16" s="60"/>
      <c r="K16" s="11">
        <v>1</v>
      </c>
      <c r="L16" s="36"/>
      <c r="M16" s="37"/>
      <c r="N16" s="38">
        <f>IF(M16&gt;0,ROUND(L16/M16,4),0)</f>
        <v>0</v>
      </c>
      <c r="O16" s="39"/>
      <c r="P16" s="40"/>
      <c r="Q16" s="38">
        <f>ROUND(ROUND(N16,4)*(1-O16),4)</f>
        <v>0</v>
      </c>
      <c r="R16" s="38">
        <f>ROUND(ROUND(Q16,4)*(1+P16),4)</f>
        <v>0</v>
      </c>
      <c r="S16" s="38">
        <f>ROUND($I16*Q16,4)</f>
        <v>0</v>
      </c>
      <c r="T16" s="38">
        <f>ROUND($I16*R16,4)</f>
        <v>0</v>
      </c>
      <c r="U16" s="41"/>
      <c r="V16" s="41"/>
      <c r="W16" s="41"/>
      <c r="X16" s="41"/>
      <c r="Y16" s="42"/>
    </row>
    <row r="17" spans="1:25" ht="102" x14ac:dyDescent="0.25">
      <c r="A17" s="56" t="s">
        <v>366</v>
      </c>
      <c r="B17" s="11">
        <v>5</v>
      </c>
      <c r="C17" s="33" t="s">
        <v>367</v>
      </c>
      <c r="D17" s="33" t="s">
        <v>368</v>
      </c>
      <c r="E17" s="33" t="s">
        <v>356</v>
      </c>
      <c r="F17" s="33" t="s">
        <v>88</v>
      </c>
      <c r="G17" s="33" t="s">
        <v>88</v>
      </c>
      <c r="H17" s="34" t="s">
        <v>89</v>
      </c>
      <c r="I17" s="35">
        <v>1400</v>
      </c>
      <c r="J17" s="60"/>
      <c r="K17" s="11">
        <v>1</v>
      </c>
      <c r="L17" s="36"/>
      <c r="M17" s="37"/>
      <c r="N17" s="38">
        <f>IF(M17&gt;0,ROUND(L17/M17,4),0)</f>
        <v>0</v>
      </c>
      <c r="O17" s="39"/>
      <c r="P17" s="40"/>
      <c r="Q17" s="38">
        <f>ROUND(ROUND(N17,4)*(1-O17),4)</f>
        <v>0</v>
      </c>
      <c r="R17" s="38">
        <f>ROUND(ROUND(Q17,4)*(1+P17),4)</f>
        <v>0</v>
      </c>
      <c r="S17" s="38">
        <f>ROUND($I17*Q17,4)</f>
        <v>0</v>
      </c>
      <c r="T17" s="38">
        <f>ROUND($I17*R17,4)</f>
        <v>0</v>
      </c>
      <c r="U17" s="41"/>
      <c r="V17" s="41"/>
      <c r="W17" s="41"/>
      <c r="X17" s="41"/>
      <c r="Y17" s="42"/>
    </row>
    <row r="18" spans="1:25" ht="89.25" x14ac:dyDescent="0.25">
      <c r="A18" s="56" t="s">
        <v>369</v>
      </c>
      <c r="B18" s="11">
        <v>6</v>
      </c>
      <c r="C18" s="33" t="s">
        <v>370</v>
      </c>
      <c r="D18" s="33" t="s">
        <v>371</v>
      </c>
      <c r="E18" s="33" t="s">
        <v>372</v>
      </c>
      <c r="F18" s="33" t="s">
        <v>88</v>
      </c>
      <c r="G18" s="33" t="s">
        <v>88</v>
      </c>
      <c r="H18" s="34" t="s">
        <v>89</v>
      </c>
      <c r="I18" s="35">
        <v>2400</v>
      </c>
      <c r="J18" s="60"/>
      <c r="K18" s="11">
        <v>1</v>
      </c>
      <c r="L18" s="36"/>
      <c r="M18" s="37"/>
      <c r="N18" s="38">
        <f>IF(M18&gt;0,ROUND(L18/M18,4),0)</f>
        <v>0</v>
      </c>
      <c r="O18" s="39"/>
      <c r="P18" s="40"/>
      <c r="Q18" s="38">
        <f>ROUND(ROUND(N18,4)*(1-O18),4)</f>
        <v>0</v>
      </c>
      <c r="R18" s="38">
        <f>ROUND(ROUND(Q18,4)*(1+P18),4)</f>
        <v>0</v>
      </c>
      <c r="S18" s="38">
        <f>ROUND($I18*Q18,4)</f>
        <v>0</v>
      </c>
      <c r="T18" s="38">
        <f>ROUND($I18*R18,4)</f>
        <v>0</v>
      </c>
      <c r="U18" s="41"/>
      <c r="V18" s="41"/>
      <c r="W18" s="41"/>
      <c r="X18" s="41"/>
      <c r="Y18" s="42"/>
    </row>
    <row r="19" spans="1:25" ht="90" thickBot="1" x14ac:dyDescent="0.3">
      <c r="A19" s="57" t="s">
        <v>373</v>
      </c>
      <c r="B19" s="13">
        <v>7</v>
      </c>
      <c r="C19" s="43" t="s">
        <v>374</v>
      </c>
      <c r="D19" s="43" t="s">
        <v>375</v>
      </c>
      <c r="E19" s="43" t="s">
        <v>356</v>
      </c>
      <c r="F19" s="43" t="s">
        <v>88</v>
      </c>
      <c r="G19" s="43" t="s">
        <v>88</v>
      </c>
      <c r="H19" s="44" t="s">
        <v>89</v>
      </c>
      <c r="I19" s="45">
        <v>1000</v>
      </c>
      <c r="J19" s="61"/>
      <c r="K19" s="13">
        <v>1</v>
      </c>
      <c r="L19" s="46"/>
      <c r="M19" s="47"/>
      <c r="N19" s="48">
        <f>IF(M19&gt;0,ROUND(L19/M19,4),0)</f>
        <v>0</v>
      </c>
      <c r="O19" s="49"/>
      <c r="P19" s="50"/>
      <c r="Q19" s="48">
        <f>ROUND(ROUND(N19,4)*(1-O19),4)</f>
        <v>0</v>
      </c>
      <c r="R19" s="48">
        <f>ROUND(ROUND(Q19,4)*(1+P19),4)</f>
        <v>0</v>
      </c>
      <c r="S19" s="48">
        <f>ROUND($I19*Q19,4)</f>
        <v>0</v>
      </c>
      <c r="T19" s="48">
        <f>ROUND($I19*R19,4)</f>
        <v>0</v>
      </c>
      <c r="U19" s="51"/>
      <c r="V19" s="51"/>
      <c r="W19" s="51"/>
      <c r="X19" s="51"/>
      <c r="Y19" s="52"/>
    </row>
    <row r="20" spans="1:25" ht="13.5" thickBot="1" x14ac:dyDescent="0.3">
      <c r="R20" s="62" t="s">
        <v>96</v>
      </c>
      <c r="S20" s="63">
        <f>SUM(S13:S19)</f>
        <v>0</v>
      </c>
      <c r="T20" s="64">
        <f>SUM(T13:T19)</f>
        <v>0</v>
      </c>
    </row>
    <row r="22" spans="1:25" ht="13.5" thickBot="1" x14ac:dyDescent="0.3"/>
    <row r="23" spans="1:25" ht="13.5" thickBot="1" x14ac:dyDescent="0.3">
      <c r="A23" s="53" t="s">
        <v>55</v>
      </c>
      <c r="B23" s="58" t="s">
        <v>97</v>
      </c>
      <c r="C23" s="19" t="s">
        <v>376</v>
      </c>
      <c r="D23" s="19"/>
      <c r="E23" s="19"/>
      <c r="F23" s="19"/>
      <c r="G23" s="19"/>
      <c r="H23" s="19" t="s">
        <v>58</v>
      </c>
      <c r="I23" s="19"/>
      <c r="J23" s="8"/>
      <c r="K23" s="7"/>
      <c r="L23" s="19" t="s">
        <v>377</v>
      </c>
      <c r="M23" s="19"/>
      <c r="N23" s="19"/>
      <c r="O23" s="19"/>
      <c r="P23" s="19"/>
      <c r="Q23" s="19"/>
      <c r="R23" s="19"/>
      <c r="S23" s="19"/>
      <c r="T23" s="19"/>
      <c r="U23" s="19"/>
      <c r="V23" s="19"/>
      <c r="W23" s="19"/>
      <c r="X23" s="19"/>
      <c r="Y23" s="8"/>
    </row>
    <row r="24" spans="1:25" ht="51.75" thickBot="1" x14ac:dyDescent="0.3">
      <c r="A24" s="54" t="s">
        <v>60</v>
      </c>
      <c r="B24" s="20" t="s">
        <v>61</v>
      </c>
      <c r="C24" s="21" t="s">
        <v>62</v>
      </c>
      <c r="D24" s="21" t="s">
        <v>116</v>
      </c>
      <c r="E24" s="21" t="s">
        <v>100</v>
      </c>
      <c r="F24" s="21" t="s">
        <v>65</v>
      </c>
      <c r="G24" s="21" t="s">
        <v>66</v>
      </c>
      <c r="H24" s="21" t="s">
        <v>67</v>
      </c>
      <c r="I24" s="21" t="s">
        <v>68</v>
      </c>
      <c r="J24" s="22" t="s">
        <v>69</v>
      </c>
      <c r="K24" s="20" t="s">
        <v>70</v>
      </c>
      <c r="L24" s="21" t="s">
        <v>71</v>
      </c>
      <c r="M24" s="21" t="s">
        <v>72</v>
      </c>
      <c r="N24" s="21" t="s">
        <v>73</v>
      </c>
      <c r="O24" s="21" t="s">
        <v>74</v>
      </c>
      <c r="P24" s="21" t="s">
        <v>75</v>
      </c>
      <c r="Q24" s="21" t="s">
        <v>76</v>
      </c>
      <c r="R24" s="21" t="s">
        <v>77</v>
      </c>
      <c r="S24" s="21" t="s">
        <v>78</v>
      </c>
      <c r="T24" s="21" t="s">
        <v>79</v>
      </c>
      <c r="U24" s="21" t="s">
        <v>80</v>
      </c>
      <c r="V24" s="21" t="s">
        <v>81</v>
      </c>
      <c r="W24" s="21" t="s">
        <v>82</v>
      </c>
      <c r="X24" s="21" t="s">
        <v>83</v>
      </c>
      <c r="Y24" s="22" t="s">
        <v>84</v>
      </c>
    </row>
    <row r="25" spans="1:25" ht="38.25" x14ac:dyDescent="0.25">
      <c r="A25" s="55" t="s">
        <v>378</v>
      </c>
      <c r="B25" s="9">
        <v>1</v>
      </c>
      <c r="C25" s="23" t="s">
        <v>379</v>
      </c>
      <c r="D25" s="23" t="s">
        <v>380</v>
      </c>
      <c r="E25" s="23" t="s">
        <v>88</v>
      </c>
      <c r="F25" s="23" t="s">
        <v>88</v>
      </c>
      <c r="G25" s="23" t="s">
        <v>88</v>
      </c>
      <c r="H25" s="24" t="s">
        <v>89</v>
      </c>
      <c r="I25" s="25">
        <v>2000</v>
      </c>
      <c r="J25" s="59"/>
      <c r="K25" s="9">
        <v>1</v>
      </c>
      <c r="L25" s="26"/>
      <c r="M25" s="27"/>
      <c r="N25" s="28">
        <f>IF(M25&gt;0,ROUND(L25/M25,4),0)</f>
        <v>0</v>
      </c>
      <c r="O25" s="29"/>
      <c r="P25" s="30"/>
      <c r="Q25" s="28">
        <f>ROUND(ROUND(N25,4)*(1-O25),4)</f>
        <v>0</v>
      </c>
      <c r="R25" s="28">
        <f>ROUND(ROUND(Q25,4)*(1+P25),4)</f>
        <v>0</v>
      </c>
      <c r="S25" s="28">
        <f>ROUND($I25*Q25,4)</f>
        <v>0</v>
      </c>
      <c r="T25" s="28">
        <f>ROUND($I25*R25,4)</f>
        <v>0</v>
      </c>
      <c r="U25" s="31"/>
      <c r="V25" s="31"/>
      <c r="W25" s="31"/>
      <c r="X25" s="31"/>
      <c r="Y25" s="32"/>
    </row>
    <row r="26" spans="1:25" ht="38.25" x14ac:dyDescent="0.25">
      <c r="A26" s="56" t="s">
        <v>381</v>
      </c>
      <c r="B26" s="11">
        <v>2</v>
      </c>
      <c r="C26" s="33" t="s">
        <v>382</v>
      </c>
      <c r="D26" s="33" t="s">
        <v>383</v>
      </c>
      <c r="E26" s="33" t="s">
        <v>88</v>
      </c>
      <c r="F26" s="33" t="s">
        <v>88</v>
      </c>
      <c r="G26" s="33" t="s">
        <v>88</v>
      </c>
      <c r="H26" s="34" t="s">
        <v>89</v>
      </c>
      <c r="I26" s="35">
        <v>69400</v>
      </c>
      <c r="J26" s="60"/>
      <c r="K26" s="11">
        <v>1</v>
      </c>
      <c r="L26" s="36"/>
      <c r="M26" s="37"/>
      <c r="N26" s="38">
        <f>IF(M26&gt;0,ROUND(L26/M26,4),0)</f>
        <v>0</v>
      </c>
      <c r="O26" s="39"/>
      <c r="P26" s="40"/>
      <c r="Q26" s="38">
        <f>ROUND(ROUND(N26,4)*(1-O26),4)</f>
        <v>0</v>
      </c>
      <c r="R26" s="38">
        <f>ROUND(ROUND(Q26,4)*(1+P26),4)</f>
        <v>0</v>
      </c>
      <c r="S26" s="38">
        <f>ROUND($I26*Q26,4)</f>
        <v>0</v>
      </c>
      <c r="T26" s="38">
        <f>ROUND($I26*R26,4)</f>
        <v>0</v>
      </c>
      <c r="U26" s="41"/>
      <c r="V26" s="41"/>
      <c r="W26" s="41"/>
      <c r="X26" s="41"/>
      <c r="Y26" s="42"/>
    </row>
    <row r="27" spans="1:25" ht="25.5" x14ac:dyDescent="0.25">
      <c r="A27" s="56" t="s">
        <v>384</v>
      </c>
      <c r="B27" s="11">
        <v>3</v>
      </c>
      <c r="C27" s="33" t="s">
        <v>385</v>
      </c>
      <c r="D27" s="33" t="s">
        <v>386</v>
      </c>
      <c r="E27" s="33" t="s">
        <v>88</v>
      </c>
      <c r="F27" s="33" t="s">
        <v>88</v>
      </c>
      <c r="G27" s="33" t="s">
        <v>88</v>
      </c>
      <c r="H27" s="34" t="s">
        <v>89</v>
      </c>
      <c r="I27" s="35">
        <v>38200</v>
      </c>
      <c r="J27" s="60"/>
      <c r="K27" s="11">
        <v>1</v>
      </c>
      <c r="L27" s="36"/>
      <c r="M27" s="37"/>
      <c r="N27" s="38">
        <f>IF(M27&gt;0,ROUND(L27/M27,4),0)</f>
        <v>0</v>
      </c>
      <c r="O27" s="39"/>
      <c r="P27" s="40"/>
      <c r="Q27" s="38">
        <f>ROUND(ROUND(N27,4)*(1-O27),4)</f>
        <v>0</v>
      </c>
      <c r="R27" s="38">
        <f>ROUND(ROUND(Q27,4)*(1+P27),4)</f>
        <v>0</v>
      </c>
      <c r="S27" s="38">
        <f>ROUND($I27*Q27,4)</f>
        <v>0</v>
      </c>
      <c r="T27" s="38">
        <f>ROUND($I27*R27,4)</f>
        <v>0</v>
      </c>
      <c r="U27" s="41"/>
      <c r="V27" s="41"/>
      <c r="W27" s="41"/>
      <c r="X27" s="41"/>
      <c r="Y27" s="42"/>
    </row>
    <row r="28" spans="1:25" ht="51" x14ac:dyDescent="0.25">
      <c r="A28" s="56" t="s">
        <v>387</v>
      </c>
      <c r="B28" s="11">
        <v>4</v>
      </c>
      <c r="C28" s="33" t="s">
        <v>388</v>
      </c>
      <c r="D28" s="33" t="s">
        <v>389</v>
      </c>
      <c r="E28" s="33" t="s">
        <v>88</v>
      </c>
      <c r="F28" s="33" t="s">
        <v>88</v>
      </c>
      <c r="G28" s="33" t="s">
        <v>88</v>
      </c>
      <c r="H28" s="34" t="s">
        <v>89</v>
      </c>
      <c r="I28" s="35">
        <v>13800</v>
      </c>
      <c r="J28" s="60"/>
      <c r="K28" s="11">
        <v>1</v>
      </c>
      <c r="L28" s="36"/>
      <c r="M28" s="37"/>
      <c r="N28" s="38">
        <f>IF(M28&gt;0,ROUND(L28/M28,4),0)</f>
        <v>0</v>
      </c>
      <c r="O28" s="39"/>
      <c r="P28" s="40"/>
      <c r="Q28" s="38">
        <f>ROUND(ROUND(N28,4)*(1-O28),4)</f>
        <v>0</v>
      </c>
      <c r="R28" s="38">
        <f>ROUND(ROUND(Q28,4)*(1+P28),4)</f>
        <v>0</v>
      </c>
      <c r="S28" s="38">
        <f>ROUND($I28*Q28,4)</f>
        <v>0</v>
      </c>
      <c r="T28" s="38">
        <f>ROUND($I28*R28,4)</f>
        <v>0</v>
      </c>
      <c r="U28" s="41"/>
      <c r="V28" s="41"/>
      <c r="W28" s="41"/>
      <c r="X28" s="41"/>
      <c r="Y28" s="42"/>
    </row>
    <row r="29" spans="1:25" ht="51" x14ac:dyDescent="0.25">
      <c r="A29" s="56" t="s">
        <v>390</v>
      </c>
      <c r="B29" s="11">
        <v>5</v>
      </c>
      <c r="C29" s="33" t="s">
        <v>391</v>
      </c>
      <c r="D29" s="33" t="s">
        <v>392</v>
      </c>
      <c r="E29" s="33" t="s">
        <v>88</v>
      </c>
      <c r="F29" s="33" t="s">
        <v>88</v>
      </c>
      <c r="G29" s="33" t="s">
        <v>88</v>
      </c>
      <c r="H29" s="34" t="s">
        <v>89</v>
      </c>
      <c r="I29" s="35">
        <v>10000</v>
      </c>
      <c r="J29" s="60"/>
      <c r="K29" s="11">
        <v>1</v>
      </c>
      <c r="L29" s="36"/>
      <c r="M29" s="37"/>
      <c r="N29" s="38">
        <f>IF(M29&gt;0,ROUND(L29/M29,4),0)</f>
        <v>0</v>
      </c>
      <c r="O29" s="39"/>
      <c r="P29" s="40"/>
      <c r="Q29" s="38">
        <f>ROUND(ROUND(N29,4)*(1-O29),4)</f>
        <v>0</v>
      </c>
      <c r="R29" s="38">
        <f>ROUND(ROUND(Q29,4)*(1+P29),4)</f>
        <v>0</v>
      </c>
      <c r="S29" s="38">
        <f>ROUND($I29*Q29,4)</f>
        <v>0</v>
      </c>
      <c r="T29" s="38">
        <f>ROUND($I29*R29,4)</f>
        <v>0</v>
      </c>
      <c r="U29" s="41"/>
      <c r="V29" s="41"/>
      <c r="W29" s="41"/>
      <c r="X29" s="41"/>
      <c r="Y29" s="42"/>
    </row>
    <row r="30" spans="1:25" ht="51" x14ac:dyDescent="0.25">
      <c r="A30" s="56" t="s">
        <v>393</v>
      </c>
      <c r="B30" s="11">
        <v>6</v>
      </c>
      <c r="C30" s="33" t="s">
        <v>394</v>
      </c>
      <c r="D30" s="33" t="s">
        <v>395</v>
      </c>
      <c r="E30" s="33" t="s">
        <v>396</v>
      </c>
      <c r="F30" s="33" t="s">
        <v>88</v>
      </c>
      <c r="G30" s="33" t="s">
        <v>88</v>
      </c>
      <c r="H30" s="34" t="s">
        <v>89</v>
      </c>
      <c r="I30" s="35">
        <v>11520</v>
      </c>
      <c r="J30" s="60"/>
      <c r="K30" s="11">
        <v>1</v>
      </c>
      <c r="L30" s="36"/>
      <c r="M30" s="37"/>
      <c r="N30" s="38">
        <f>IF(M30&gt;0,ROUND(L30/M30,4),0)</f>
        <v>0</v>
      </c>
      <c r="O30" s="39"/>
      <c r="P30" s="40"/>
      <c r="Q30" s="38">
        <f>ROUND(ROUND(N30,4)*(1-O30),4)</f>
        <v>0</v>
      </c>
      <c r="R30" s="38">
        <f>ROUND(ROUND(Q30,4)*(1+P30),4)</f>
        <v>0</v>
      </c>
      <c r="S30" s="38">
        <f>ROUND($I30*Q30,4)</f>
        <v>0</v>
      </c>
      <c r="T30" s="38">
        <f>ROUND($I30*R30,4)</f>
        <v>0</v>
      </c>
      <c r="U30" s="41"/>
      <c r="V30" s="41"/>
      <c r="W30" s="41"/>
      <c r="X30" s="41"/>
      <c r="Y30" s="42"/>
    </row>
    <row r="31" spans="1:25" ht="38.25" x14ac:dyDescent="0.25">
      <c r="A31" s="56" t="s">
        <v>397</v>
      </c>
      <c r="B31" s="11">
        <v>7</v>
      </c>
      <c r="C31" s="33" t="s">
        <v>398</v>
      </c>
      <c r="D31" s="33" t="s">
        <v>399</v>
      </c>
      <c r="E31" s="33" t="s">
        <v>88</v>
      </c>
      <c r="F31" s="33" t="s">
        <v>88</v>
      </c>
      <c r="G31" s="33" t="s">
        <v>88</v>
      </c>
      <c r="H31" s="34" t="s">
        <v>89</v>
      </c>
      <c r="I31" s="35">
        <v>6200</v>
      </c>
      <c r="J31" s="60"/>
      <c r="K31" s="11">
        <v>1</v>
      </c>
      <c r="L31" s="36"/>
      <c r="M31" s="37"/>
      <c r="N31" s="38">
        <f>IF(M31&gt;0,ROUND(L31/M31,4),0)</f>
        <v>0</v>
      </c>
      <c r="O31" s="39"/>
      <c r="P31" s="40"/>
      <c r="Q31" s="38">
        <f>ROUND(ROUND(N31,4)*(1-O31),4)</f>
        <v>0</v>
      </c>
      <c r="R31" s="38">
        <f>ROUND(ROUND(Q31,4)*(1+P31),4)</f>
        <v>0</v>
      </c>
      <c r="S31" s="38">
        <f>ROUND($I31*Q31,4)</f>
        <v>0</v>
      </c>
      <c r="T31" s="38">
        <f>ROUND($I31*R31,4)</f>
        <v>0</v>
      </c>
      <c r="U31" s="41"/>
      <c r="V31" s="41"/>
      <c r="W31" s="41"/>
      <c r="X31" s="41"/>
      <c r="Y31" s="42"/>
    </row>
    <row r="32" spans="1:25" ht="51" x14ac:dyDescent="0.25">
      <c r="A32" s="56" t="s">
        <v>400</v>
      </c>
      <c r="B32" s="11">
        <v>8</v>
      </c>
      <c r="C32" s="33" t="s">
        <v>401</v>
      </c>
      <c r="D32" s="33" t="s">
        <v>402</v>
      </c>
      <c r="E32" s="33" t="s">
        <v>88</v>
      </c>
      <c r="F32" s="33" t="s">
        <v>403</v>
      </c>
      <c r="G32" s="33" t="s">
        <v>88</v>
      </c>
      <c r="H32" s="34" t="s">
        <v>89</v>
      </c>
      <c r="I32" s="35">
        <v>8200</v>
      </c>
      <c r="J32" s="60"/>
      <c r="K32" s="11">
        <v>1</v>
      </c>
      <c r="L32" s="36"/>
      <c r="M32" s="37"/>
      <c r="N32" s="38">
        <f>IF(M32&gt;0,ROUND(L32/M32,4),0)</f>
        <v>0</v>
      </c>
      <c r="O32" s="39"/>
      <c r="P32" s="40"/>
      <c r="Q32" s="38">
        <f>ROUND(ROUND(N32,4)*(1-O32),4)</f>
        <v>0</v>
      </c>
      <c r="R32" s="38">
        <f>ROUND(ROUND(Q32,4)*(1+P32),4)</f>
        <v>0</v>
      </c>
      <c r="S32" s="38">
        <f>ROUND($I32*Q32,4)</f>
        <v>0</v>
      </c>
      <c r="T32" s="38">
        <f>ROUND($I32*R32,4)</f>
        <v>0</v>
      </c>
      <c r="U32" s="41"/>
      <c r="V32" s="41"/>
      <c r="W32" s="41"/>
      <c r="X32" s="41"/>
      <c r="Y32" s="42"/>
    </row>
    <row r="33" spans="1:25" ht="51.75" thickBot="1" x14ac:dyDescent="0.3">
      <c r="A33" s="57" t="s">
        <v>404</v>
      </c>
      <c r="B33" s="13">
        <v>9</v>
      </c>
      <c r="C33" s="43" t="s">
        <v>405</v>
      </c>
      <c r="D33" s="43" t="s">
        <v>406</v>
      </c>
      <c r="E33" s="43" t="s">
        <v>88</v>
      </c>
      <c r="F33" s="43" t="s">
        <v>88</v>
      </c>
      <c r="G33" s="43" t="s">
        <v>88</v>
      </c>
      <c r="H33" s="44" t="s">
        <v>89</v>
      </c>
      <c r="I33" s="45">
        <v>1000</v>
      </c>
      <c r="J33" s="61"/>
      <c r="K33" s="13">
        <v>1</v>
      </c>
      <c r="L33" s="46"/>
      <c r="M33" s="47"/>
      <c r="N33" s="48">
        <f>IF(M33&gt;0,ROUND(L33/M33,4),0)</f>
        <v>0</v>
      </c>
      <c r="O33" s="49"/>
      <c r="P33" s="50"/>
      <c r="Q33" s="48">
        <f>ROUND(ROUND(N33,4)*(1-O33),4)</f>
        <v>0</v>
      </c>
      <c r="R33" s="48">
        <f>ROUND(ROUND(Q33,4)*(1+P33),4)</f>
        <v>0</v>
      </c>
      <c r="S33" s="48">
        <f>ROUND($I33*Q33,4)</f>
        <v>0</v>
      </c>
      <c r="T33" s="48">
        <f>ROUND($I33*R33,4)</f>
        <v>0</v>
      </c>
      <c r="U33" s="51"/>
      <c r="V33" s="51"/>
      <c r="W33" s="51"/>
      <c r="X33" s="51"/>
      <c r="Y33" s="52"/>
    </row>
    <row r="34" spans="1:25" ht="13.5" thickBot="1" x14ac:dyDescent="0.3">
      <c r="R34" s="62" t="s">
        <v>96</v>
      </c>
      <c r="S34" s="63">
        <f>SUM(S25:S33)</f>
        <v>0</v>
      </c>
      <c r="T34" s="64">
        <f>SUM(T25:T33)</f>
        <v>0</v>
      </c>
    </row>
    <row r="36" spans="1:25" ht="13.5" thickBot="1" x14ac:dyDescent="0.3"/>
    <row r="37" spans="1:25" ht="13.5" thickBot="1" x14ac:dyDescent="0.3">
      <c r="A37" s="53" t="s">
        <v>55</v>
      </c>
      <c r="B37" s="58" t="s">
        <v>113</v>
      </c>
      <c r="C37" s="19" t="s">
        <v>407</v>
      </c>
      <c r="D37" s="19"/>
      <c r="E37" s="19"/>
      <c r="F37" s="19"/>
      <c r="G37" s="19"/>
      <c r="H37" s="19" t="s">
        <v>58</v>
      </c>
      <c r="I37" s="19"/>
      <c r="J37" s="8"/>
      <c r="K37" s="7"/>
      <c r="L37" s="19" t="s">
        <v>408</v>
      </c>
      <c r="M37" s="19"/>
      <c r="N37" s="19"/>
      <c r="O37" s="19"/>
      <c r="P37" s="19"/>
      <c r="Q37" s="19"/>
      <c r="R37" s="19"/>
      <c r="S37" s="19"/>
      <c r="T37" s="19"/>
      <c r="U37" s="19"/>
      <c r="V37" s="19"/>
      <c r="W37" s="19"/>
      <c r="X37" s="19"/>
      <c r="Y37" s="8"/>
    </row>
    <row r="38" spans="1:25" ht="51.75" thickBot="1" x14ac:dyDescent="0.3">
      <c r="A38" s="54" t="s">
        <v>60</v>
      </c>
      <c r="B38" s="20" t="s">
        <v>61</v>
      </c>
      <c r="C38" s="21" t="s">
        <v>62</v>
      </c>
      <c r="D38" s="21" t="s">
        <v>116</v>
      </c>
      <c r="E38" s="21" t="s">
        <v>100</v>
      </c>
      <c r="F38" s="21" t="s">
        <v>65</v>
      </c>
      <c r="G38" s="21" t="s">
        <v>66</v>
      </c>
      <c r="H38" s="21" t="s">
        <v>67</v>
      </c>
      <c r="I38" s="21" t="s">
        <v>68</v>
      </c>
      <c r="J38" s="22" t="s">
        <v>69</v>
      </c>
      <c r="K38" s="20" t="s">
        <v>70</v>
      </c>
      <c r="L38" s="21" t="s">
        <v>71</v>
      </c>
      <c r="M38" s="21" t="s">
        <v>72</v>
      </c>
      <c r="N38" s="21" t="s">
        <v>73</v>
      </c>
      <c r="O38" s="21" t="s">
        <v>74</v>
      </c>
      <c r="P38" s="21" t="s">
        <v>75</v>
      </c>
      <c r="Q38" s="21" t="s">
        <v>76</v>
      </c>
      <c r="R38" s="21" t="s">
        <v>77</v>
      </c>
      <c r="S38" s="21" t="s">
        <v>78</v>
      </c>
      <c r="T38" s="21" t="s">
        <v>79</v>
      </c>
      <c r="U38" s="21" t="s">
        <v>80</v>
      </c>
      <c r="V38" s="21" t="s">
        <v>81</v>
      </c>
      <c r="W38" s="21" t="s">
        <v>82</v>
      </c>
      <c r="X38" s="21" t="s">
        <v>83</v>
      </c>
      <c r="Y38" s="22" t="s">
        <v>84</v>
      </c>
    </row>
    <row r="39" spans="1:25" x14ac:dyDescent="0.25">
      <c r="A39" s="55" t="s">
        <v>409</v>
      </c>
      <c r="B39" s="9">
        <v>1</v>
      </c>
      <c r="C39" s="23" t="s">
        <v>410</v>
      </c>
      <c r="D39" s="23" t="s">
        <v>411</v>
      </c>
      <c r="E39" s="23" t="s">
        <v>412</v>
      </c>
      <c r="F39" s="23" t="s">
        <v>88</v>
      </c>
      <c r="G39" s="23" t="s">
        <v>88</v>
      </c>
      <c r="H39" s="24" t="s">
        <v>89</v>
      </c>
      <c r="I39" s="25">
        <v>10000</v>
      </c>
      <c r="J39" s="59"/>
      <c r="K39" s="9">
        <v>1</v>
      </c>
      <c r="L39" s="26"/>
      <c r="M39" s="27"/>
      <c r="N39" s="28">
        <f>IF(M39&gt;0,ROUND(L39/M39,4),0)</f>
        <v>0</v>
      </c>
      <c r="O39" s="29"/>
      <c r="P39" s="30"/>
      <c r="Q39" s="28">
        <f>ROUND(ROUND(N39,4)*(1-O39),4)</f>
        <v>0</v>
      </c>
      <c r="R39" s="28">
        <f>ROUND(ROUND(Q39,4)*(1+P39),4)</f>
        <v>0</v>
      </c>
      <c r="S39" s="28">
        <f>ROUND($I39*Q39,4)</f>
        <v>0</v>
      </c>
      <c r="T39" s="28">
        <f>ROUND($I39*R39,4)</f>
        <v>0</v>
      </c>
      <c r="U39" s="31"/>
      <c r="V39" s="31"/>
      <c r="W39" s="31"/>
      <c r="X39" s="31"/>
      <c r="Y39" s="32"/>
    </row>
    <row r="40" spans="1:25" ht="38.25" x14ac:dyDescent="0.25">
      <c r="A40" s="56" t="s">
        <v>413</v>
      </c>
      <c r="B40" s="11">
        <v>2</v>
      </c>
      <c r="C40" s="33" t="s">
        <v>414</v>
      </c>
      <c r="D40" s="33" t="s">
        <v>415</v>
      </c>
      <c r="E40" s="33" t="s">
        <v>416</v>
      </c>
      <c r="F40" s="33" t="s">
        <v>88</v>
      </c>
      <c r="G40" s="33" t="s">
        <v>88</v>
      </c>
      <c r="H40" s="34" t="s">
        <v>89</v>
      </c>
      <c r="I40" s="35">
        <v>18120</v>
      </c>
      <c r="J40" s="60"/>
      <c r="K40" s="11">
        <v>1</v>
      </c>
      <c r="L40" s="36"/>
      <c r="M40" s="37"/>
      <c r="N40" s="38">
        <f>IF(M40&gt;0,ROUND(L40/M40,4),0)</f>
        <v>0</v>
      </c>
      <c r="O40" s="39"/>
      <c r="P40" s="40"/>
      <c r="Q40" s="38">
        <f>ROUND(ROUND(N40,4)*(1-O40),4)</f>
        <v>0</v>
      </c>
      <c r="R40" s="38">
        <f>ROUND(ROUND(Q40,4)*(1+P40),4)</f>
        <v>0</v>
      </c>
      <c r="S40" s="38">
        <f>ROUND($I40*Q40,4)</f>
        <v>0</v>
      </c>
      <c r="T40" s="38">
        <f>ROUND($I40*R40,4)</f>
        <v>0</v>
      </c>
      <c r="U40" s="41"/>
      <c r="V40" s="41"/>
      <c r="W40" s="41"/>
      <c r="X40" s="41"/>
      <c r="Y40" s="42"/>
    </row>
    <row r="41" spans="1:25" ht="39" thickBot="1" x14ac:dyDescent="0.3">
      <c r="A41" s="57" t="s">
        <v>417</v>
      </c>
      <c r="B41" s="13">
        <v>3</v>
      </c>
      <c r="C41" s="43" t="s">
        <v>418</v>
      </c>
      <c r="D41" s="43" t="s">
        <v>419</v>
      </c>
      <c r="E41" s="43" t="s">
        <v>420</v>
      </c>
      <c r="F41" s="43" t="s">
        <v>421</v>
      </c>
      <c r="G41" s="43" t="s">
        <v>88</v>
      </c>
      <c r="H41" s="44" t="s">
        <v>89</v>
      </c>
      <c r="I41" s="45">
        <v>3000</v>
      </c>
      <c r="J41" s="61"/>
      <c r="K41" s="13">
        <v>1</v>
      </c>
      <c r="L41" s="46"/>
      <c r="M41" s="47"/>
      <c r="N41" s="48">
        <f>IF(M41&gt;0,ROUND(L41/M41,4),0)</f>
        <v>0</v>
      </c>
      <c r="O41" s="49"/>
      <c r="P41" s="50"/>
      <c r="Q41" s="48">
        <f>ROUND(ROUND(N41,4)*(1-O41),4)</f>
        <v>0</v>
      </c>
      <c r="R41" s="48">
        <f>ROUND(ROUND(Q41,4)*(1+P41),4)</f>
        <v>0</v>
      </c>
      <c r="S41" s="48">
        <f>ROUND($I41*Q41,4)</f>
        <v>0</v>
      </c>
      <c r="T41" s="48">
        <f>ROUND($I41*R41,4)</f>
        <v>0</v>
      </c>
      <c r="U41" s="51"/>
      <c r="V41" s="51"/>
      <c r="W41" s="51"/>
      <c r="X41" s="51"/>
      <c r="Y41" s="52"/>
    </row>
    <row r="42" spans="1:25" ht="13.5" thickBot="1" x14ac:dyDescent="0.3">
      <c r="R42" s="62" t="s">
        <v>96</v>
      </c>
      <c r="S42" s="63">
        <f>SUM(S39:S41)</f>
        <v>0</v>
      </c>
      <c r="T42" s="64">
        <f>SUM(T39:T41)</f>
        <v>0</v>
      </c>
    </row>
    <row r="44" spans="1:25" ht="13.5" thickBot="1" x14ac:dyDescent="0.3"/>
    <row r="45" spans="1:25" ht="13.5" thickBot="1" x14ac:dyDescent="0.3">
      <c r="A45" s="53" t="s">
        <v>55</v>
      </c>
      <c r="B45" s="58" t="s">
        <v>123</v>
      </c>
      <c r="C45" s="19" t="s">
        <v>422</v>
      </c>
      <c r="D45" s="19"/>
      <c r="E45" s="19"/>
      <c r="F45" s="19"/>
      <c r="G45" s="19"/>
      <c r="H45" s="19" t="s">
        <v>58</v>
      </c>
      <c r="I45" s="19"/>
      <c r="J45" s="8"/>
      <c r="K45" s="7"/>
      <c r="L45" s="19" t="s">
        <v>423</v>
      </c>
      <c r="M45" s="19"/>
      <c r="N45" s="19"/>
      <c r="O45" s="19"/>
      <c r="P45" s="19"/>
      <c r="Q45" s="19"/>
      <c r="R45" s="19"/>
      <c r="S45" s="19"/>
      <c r="T45" s="19"/>
      <c r="U45" s="19"/>
      <c r="V45" s="19"/>
      <c r="W45" s="19"/>
      <c r="X45" s="19"/>
      <c r="Y45" s="8"/>
    </row>
    <row r="46" spans="1:25" ht="51.75" thickBot="1" x14ac:dyDescent="0.3">
      <c r="A46" s="54" t="s">
        <v>60</v>
      </c>
      <c r="B46" s="20" t="s">
        <v>61</v>
      </c>
      <c r="C46" s="21" t="s">
        <v>62</v>
      </c>
      <c r="D46" s="21" t="s">
        <v>116</v>
      </c>
      <c r="E46" s="21" t="s">
        <v>100</v>
      </c>
      <c r="F46" s="21" t="s">
        <v>65</v>
      </c>
      <c r="G46" s="21" t="s">
        <v>66</v>
      </c>
      <c r="H46" s="21" t="s">
        <v>67</v>
      </c>
      <c r="I46" s="21" t="s">
        <v>68</v>
      </c>
      <c r="J46" s="22" t="s">
        <v>69</v>
      </c>
      <c r="K46" s="20" t="s">
        <v>70</v>
      </c>
      <c r="L46" s="21" t="s">
        <v>71</v>
      </c>
      <c r="M46" s="21" t="s">
        <v>72</v>
      </c>
      <c r="N46" s="21" t="s">
        <v>73</v>
      </c>
      <c r="O46" s="21" t="s">
        <v>74</v>
      </c>
      <c r="P46" s="21" t="s">
        <v>75</v>
      </c>
      <c r="Q46" s="21" t="s">
        <v>76</v>
      </c>
      <c r="R46" s="21" t="s">
        <v>77</v>
      </c>
      <c r="S46" s="21" t="s">
        <v>78</v>
      </c>
      <c r="T46" s="21" t="s">
        <v>79</v>
      </c>
      <c r="U46" s="21" t="s">
        <v>80</v>
      </c>
      <c r="V46" s="21" t="s">
        <v>81</v>
      </c>
      <c r="W46" s="21" t="s">
        <v>82</v>
      </c>
      <c r="X46" s="21" t="s">
        <v>83</v>
      </c>
      <c r="Y46" s="22" t="s">
        <v>84</v>
      </c>
    </row>
    <row r="47" spans="1:25" ht="63.75" x14ac:dyDescent="0.25">
      <c r="A47" s="55" t="s">
        <v>424</v>
      </c>
      <c r="B47" s="9">
        <v>1</v>
      </c>
      <c r="C47" s="23" t="s">
        <v>425</v>
      </c>
      <c r="D47" s="23" t="s">
        <v>426</v>
      </c>
      <c r="E47" s="23" t="s">
        <v>88</v>
      </c>
      <c r="F47" s="23" t="s">
        <v>88</v>
      </c>
      <c r="G47" s="23" t="s">
        <v>88</v>
      </c>
      <c r="H47" s="24" t="s">
        <v>427</v>
      </c>
      <c r="I47" s="25">
        <v>3500</v>
      </c>
      <c r="J47" s="59"/>
      <c r="K47" s="9">
        <v>1</v>
      </c>
      <c r="L47" s="26"/>
      <c r="M47" s="27"/>
      <c r="N47" s="28">
        <f>IF(M47&gt;0,ROUND(L47/M47,4),0)</f>
        <v>0</v>
      </c>
      <c r="O47" s="29"/>
      <c r="P47" s="30"/>
      <c r="Q47" s="28">
        <f>ROUND(ROUND(N47,4)*(1-O47),4)</f>
        <v>0</v>
      </c>
      <c r="R47" s="28">
        <f>ROUND(ROUND(Q47,4)*(1+P47),4)</f>
        <v>0</v>
      </c>
      <c r="S47" s="28">
        <f>ROUND($I47*Q47,4)</f>
        <v>0</v>
      </c>
      <c r="T47" s="28">
        <f>ROUND($I47*R47,4)</f>
        <v>0</v>
      </c>
      <c r="U47" s="31"/>
      <c r="V47" s="31"/>
      <c r="W47" s="31"/>
      <c r="X47" s="31"/>
      <c r="Y47" s="32"/>
    </row>
    <row r="48" spans="1:25" ht="63.75" x14ac:dyDescent="0.25">
      <c r="A48" s="56" t="s">
        <v>428</v>
      </c>
      <c r="B48" s="11">
        <v>2</v>
      </c>
      <c r="C48" s="33" t="s">
        <v>429</v>
      </c>
      <c r="D48" s="33" t="s">
        <v>430</v>
      </c>
      <c r="E48" s="33" t="s">
        <v>88</v>
      </c>
      <c r="F48" s="33" t="s">
        <v>88</v>
      </c>
      <c r="G48" s="33" t="s">
        <v>88</v>
      </c>
      <c r="H48" s="34" t="s">
        <v>427</v>
      </c>
      <c r="I48" s="35">
        <v>3500</v>
      </c>
      <c r="J48" s="60"/>
      <c r="K48" s="11">
        <v>1</v>
      </c>
      <c r="L48" s="36"/>
      <c r="M48" s="37"/>
      <c r="N48" s="38">
        <f>IF(M48&gt;0,ROUND(L48/M48,4),0)</f>
        <v>0</v>
      </c>
      <c r="O48" s="39"/>
      <c r="P48" s="40"/>
      <c r="Q48" s="38">
        <f>ROUND(ROUND(N48,4)*(1-O48),4)</f>
        <v>0</v>
      </c>
      <c r="R48" s="38">
        <f>ROUND(ROUND(Q48,4)*(1+P48),4)</f>
        <v>0</v>
      </c>
      <c r="S48" s="38">
        <f>ROUND($I48*Q48,4)</f>
        <v>0</v>
      </c>
      <c r="T48" s="38">
        <f>ROUND($I48*R48,4)</f>
        <v>0</v>
      </c>
      <c r="U48" s="41"/>
      <c r="V48" s="41"/>
      <c r="W48" s="41"/>
      <c r="X48" s="41"/>
      <c r="Y48" s="42"/>
    </row>
    <row r="49" spans="1:25" x14ac:dyDescent="0.25">
      <c r="A49" s="56" t="s">
        <v>431</v>
      </c>
      <c r="B49" s="11">
        <v>3</v>
      </c>
      <c r="C49" s="33" t="s">
        <v>432</v>
      </c>
      <c r="D49" s="33" t="s">
        <v>433</v>
      </c>
      <c r="E49" s="33" t="s">
        <v>88</v>
      </c>
      <c r="F49" s="33" t="s">
        <v>88</v>
      </c>
      <c r="G49" s="33" t="s">
        <v>88</v>
      </c>
      <c r="H49" s="34" t="s">
        <v>89</v>
      </c>
      <c r="I49" s="35">
        <v>5300</v>
      </c>
      <c r="J49" s="60"/>
      <c r="K49" s="11">
        <v>1</v>
      </c>
      <c r="L49" s="36"/>
      <c r="M49" s="37"/>
      <c r="N49" s="38">
        <f>IF(M49&gt;0,ROUND(L49/M49,4),0)</f>
        <v>0</v>
      </c>
      <c r="O49" s="39"/>
      <c r="P49" s="40"/>
      <c r="Q49" s="38">
        <f>ROUND(ROUND(N49,4)*(1-O49),4)</f>
        <v>0</v>
      </c>
      <c r="R49" s="38">
        <f>ROUND(ROUND(Q49,4)*(1+P49),4)</f>
        <v>0</v>
      </c>
      <c r="S49" s="38">
        <f>ROUND($I49*Q49,4)</f>
        <v>0</v>
      </c>
      <c r="T49" s="38">
        <f>ROUND($I49*R49,4)</f>
        <v>0</v>
      </c>
      <c r="U49" s="41"/>
      <c r="V49" s="41"/>
      <c r="W49" s="41"/>
      <c r="X49" s="41"/>
      <c r="Y49" s="42"/>
    </row>
    <row r="50" spans="1:25" x14ac:dyDescent="0.25">
      <c r="A50" s="56" t="s">
        <v>434</v>
      </c>
      <c r="B50" s="11">
        <v>4</v>
      </c>
      <c r="C50" s="33" t="s">
        <v>435</v>
      </c>
      <c r="D50" s="33" t="s">
        <v>436</v>
      </c>
      <c r="E50" s="33" t="s">
        <v>88</v>
      </c>
      <c r="F50" s="33" t="s">
        <v>88</v>
      </c>
      <c r="G50" s="33" t="s">
        <v>88</v>
      </c>
      <c r="H50" s="34" t="s">
        <v>89</v>
      </c>
      <c r="I50" s="35">
        <v>24000</v>
      </c>
      <c r="J50" s="60"/>
      <c r="K50" s="11">
        <v>1</v>
      </c>
      <c r="L50" s="36"/>
      <c r="M50" s="37"/>
      <c r="N50" s="38">
        <f>IF(M50&gt;0,ROUND(L50/M50,4),0)</f>
        <v>0</v>
      </c>
      <c r="O50" s="39"/>
      <c r="P50" s="40"/>
      <c r="Q50" s="38">
        <f>ROUND(ROUND(N50,4)*(1-O50),4)</f>
        <v>0</v>
      </c>
      <c r="R50" s="38">
        <f>ROUND(ROUND(Q50,4)*(1+P50),4)</f>
        <v>0</v>
      </c>
      <c r="S50" s="38">
        <f>ROUND($I50*Q50,4)</f>
        <v>0</v>
      </c>
      <c r="T50" s="38">
        <f>ROUND($I50*R50,4)</f>
        <v>0</v>
      </c>
      <c r="U50" s="41"/>
      <c r="V50" s="41"/>
      <c r="W50" s="41"/>
      <c r="X50" s="41"/>
      <c r="Y50" s="42"/>
    </row>
    <row r="51" spans="1:25" ht="25.5" x14ac:dyDescent="0.25">
      <c r="A51" s="56" t="s">
        <v>437</v>
      </c>
      <c r="B51" s="11">
        <v>5</v>
      </c>
      <c r="C51" s="33" t="s">
        <v>438</v>
      </c>
      <c r="D51" s="33" t="s">
        <v>439</v>
      </c>
      <c r="E51" s="33" t="s">
        <v>440</v>
      </c>
      <c r="F51" s="33" t="s">
        <v>88</v>
      </c>
      <c r="G51" s="33" t="s">
        <v>88</v>
      </c>
      <c r="H51" s="34" t="s">
        <v>89</v>
      </c>
      <c r="I51" s="35">
        <v>800</v>
      </c>
      <c r="J51" s="60"/>
      <c r="K51" s="11">
        <v>1</v>
      </c>
      <c r="L51" s="36"/>
      <c r="M51" s="37"/>
      <c r="N51" s="38">
        <f>IF(M51&gt;0,ROUND(L51/M51,4),0)</f>
        <v>0</v>
      </c>
      <c r="O51" s="39"/>
      <c r="P51" s="40"/>
      <c r="Q51" s="38">
        <f>ROUND(ROUND(N51,4)*(1-O51),4)</f>
        <v>0</v>
      </c>
      <c r="R51" s="38">
        <f>ROUND(ROUND(Q51,4)*(1+P51),4)</f>
        <v>0</v>
      </c>
      <c r="S51" s="38">
        <f>ROUND($I51*Q51,4)</f>
        <v>0</v>
      </c>
      <c r="T51" s="38">
        <f>ROUND($I51*R51,4)</f>
        <v>0</v>
      </c>
      <c r="U51" s="41"/>
      <c r="V51" s="41"/>
      <c r="W51" s="41"/>
      <c r="X51" s="41"/>
      <c r="Y51" s="42"/>
    </row>
    <row r="52" spans="1:25" x14ac:dyDescent="0.25">
      <c r="A52" s="56" t="s">
        <v>441</v>
      </c>
      <c r="B52" s="11">
        <v>6</v>
      </c>
      <c r="C52" s="33" t="s">
        <v>442</v>
      </c>
      <c r="D52" s="33" t="s">
        <v>443</v>
      </c>
      <c r="E52" s="33" t="s">
        <v>444</v>
      </c>
      <c r="F52" s="33" t="s">
        <v>88</v>
      </c>
      <c r="G52" s="33" t="s">
        <v>88</v>
      </c>
      <c r="H52" s="34" t="s">
        <v>89</v>
      </c>
      <c r="I52" s="35">
        <v>240</v>
      </c>
      <c r="J52" s="60"/>
      <c r="K52" s="11">
        <v>1</v>
      </c>
      <c r="L52" s="36"/>
      <c r="M52" s="37"/>
      <c r="N52" s="38">
        <f>IF(M52&gt;0,ROUND(L52/M52,4),0)</f>
        <v>0</v>
      </c>
      <c r="O52" s="39"/>
      <c r="P52" s="40"/>
      <c r="Q52" s="38">
        <f>ROUND(ROUND(N52,4)*(1-O52),4)</f>
        <v>0</v>
      </c>
      <c r="R52" s="38">
        <f>ROUND(ROUND(Q52,4)*(1+P52),4)</f>
        <v>0</v>
      </c>
      <c r="S52" s="38">
        <f>ROUND($I52*Q52,4)</f>
        <v>0</v>
      </c>
      <c r="T52" s="38">
        <f>ROUND($I52*R52,4)</f>
        <v>0</v>
      </c>
      <c r="U52" s="41"/>
      <c r="V52" s="41"/>
      <c r="W52" s="41"/>
      <c r="X52" s="41"/>
      <c r="Y52" s="42"/>
    </row>
    <row r="53" spans="1:25" ht="38.25" x14ac:dyDescent="0.25">
      <c r="A53" s="56" t="s">
        <v>445</v>
      </c>
      <c r="B53" s="11">
        <v>7</v>
      </c>
      <c r="C53" s="33" t="s">
        <v>446</v>
      </c>
      <c r="D53" s="33" t="s">
        <v>447</v>
      </c>
      <c r="E53" s="33" t="s">
        <v>88</v>
      </c>
      <c r="F53" s="33" t="s">
        <v>88</v>
      </c>
      <c r="G53" s="33" t="s">
        <v>88</v>
      </c>
      <c r="H53" s="34" t="s">
        <v>89</v>
      </c>
      <c r="I53" s="35">
        <v>100</v>
      </c>
      <c r="J53" s="60"/>
      <c r="K53" s="11">
        <v>1</v>
      </c>
      <c r="L53" s="36"/>
      <c r="M53" s="37"/>
      <c r="N53" s="38">
        <f>IF(M53&gt;0,ROUND(L53/M53,4),0)</f>
        <v>0</v>
      </c>
      <c r="O53" s="39"/>
      <c r="P53" s="40"/>
      <c r="Q53" s="38">
        <f>ROUND(ROUND(N53,4)*(1-O53),4)</f>
        <v>0</v>
      </c>
      <c r="R53" s="38">
        <f>ROUND(ROUND(Q53,4)*(1+P53),4)</f>
        <v>0</v>
      </c>
      <c r="S53" s="38">
        <f>ROUND($I53*Q53,4)</f>
        <v>0</v>
      </c>
      <c r="T53" s="38">
        <f>ROUND($I53*R53,4)</f>
        <v>0</v>
      </c>
      <c r="U53" s="41"/>
      <c r="V53" s="41"/>
      <c r="W53" s="41"/>
      <c r="X53" s="41"/>
      <c r="Y53" s="42"/>
    </row>
    <row r="54" spans="1:25" ht="38.25" x14ac:dyDescent="0.25">
      <c r="A54" s="56" t="s">
        <v>448</v>
      </c>
      <c r="B54" s="11">
        <v>8</v>
      </c>
      <c r="C54" s="33" t="s">
        <v>449</v>
      </c>
      <c r="D54" s="33" t="s">
        <v>450</v>
      </c>
      <c r="E54" s="33" t="s">
        <v>307</v>
      </c>
      <c r="F54" s="33" t="s">
        <v>88</v>
      </c>
      <c r="G54" s="33" t="s">
        <v>88</v>
      </c>
      <c r="H54" s="34" t="s">
        <v>89</v>
      </c>
      <c r="I54" s="35">
        <v>1000</v>
      </c>
      <c r="J54" s="60"/>
      <c r="K54" s="11">
        <v>1</v>
      </c>
      <c r="L54" s="36"/>
      <c r="M54" s="37"/>
      <c r="N54" s="38">
        <f>IF(M54&gt;0,ROUND(L54/M54,4),0)</f>
        <v>0</v>
      </c>
      <c r="O54" s="39"/>
      <c r="P54" s="40"/>
      <c r="Q54" s="38">
        <f>ROUND(ROUND(N54,4)*(1-O54),4)</f>
        <v>0</v>
      </c>
      <c r="R54" s="38">
        <f>ROUND(ROUND(Q54,4)*(1+P54),4)</f>
        <v>0</v>
      </c>
      <c r="S54" s="38">
        <f>ROUND($I54*Q54,4)</f>
        <v>0</v>
      </c>
      <c r="T54" s="38">
        <f>ROUND($I54*R54,4)</f>
        <v>0</v>
      </c>
      <c r="U54" s="41"/>
      <c r="V54" s="41"/>
      <c r="W54" s="41"/>
      <c r="X54" s="41"/>
      <c r="Y54" s="42"/>
    </row>
    <row r="55" spans="1:25" ht="63.75" x14ac:dyDescent="0.25">
      <c r="A55" s="56" t="s">
        <v>451</v>
      </c>
      <c r="B55" s="11">
        <v>9</v>
      </c>
      <c r="C55" s="33" t="s">
        <v>452</v>
      </c>
      <c r="D55" s="33" t="s">
        <v>453</v>
      </c>
      <c r="E55" s="33" t="s">
        <v>88</v>
      </c>
      <c r="F55" s="33" t="s">
        <v>88</v>
      </c>
      <c r="G55" s="33" t="s">
        <v>88</v>
      </c>
      <c r="H55" s="34" t="s">
        <v>89</v>
      </c>
      <c r="I55" s="35">
        <v>250</v>
      </c>
      <c r="J55" s="60"/>
      <c r="K55" s="11">
        <v>1</v>
      </c>
      <c r="L55" s="36"/>
      <c r="M55" s="37"/>
      <c r="N55" s="38">
        <f>IF(M55&gt;0,ROUND(L55/M55,4),0)</f>
        <v>0</v>
      </c>
      <c r="O55" s="39"/>
      <c r="P55" s="40"/>
      <c r="Q55" s="38">
        <f>ROUND(ROUND(N55,4)*(1-O55),4)</f>
        <v>0</v>
      </c>
      <c r="R55" s="38">
        <f>ROUND(ROUND(Q55,4)*(1+P55),4)</f>
        <v>0</v>
      </c>
      <c r="S55" s="38">
        <f>ROUND($I55*Q55,4)</f>
        <v>0</v>
      </c>
      <c r="T55" s="38">
        <f>ROUND($I55*R55,4)</f>
        <v>0</v>
      </c>
      <c r="U55" s="41"/>
      <c r="V55" s="41"/>
      <c r="W55" s="41"/>
      <c r="X55" s="41"/>
      <c r="Y55" s="42"/>
    </row>
    <row r="56" spans="1:25" ht="25.5" x14ac:dyDescent="0.25">
      <c r="A56" s="56" t="s">
        <v>454</v>
      </c>
      <c r="B56" s="11">
        <v>10</v>
      </c>
      <c r="C56" s="33" t="s">
        <v>455</v>
      </c>
      <c r="D56" s="33" t="s">
        <v>456</v>
      </c>
      <c r="E56" s="33" t="s">
        <v>307</v>
      </c>
      <c r="F56" s="33" t="s">
        <v>88</v>
      </c>
      <c r="G56" s="33" t="s">
        <v>88</v>
      </c>
      <c r="H56" s="34" t="s">
        <v>89</v>
      </c>
      <c r="I56" s="35">
        <v>6000</v>
      </c>
      <c r="J56" s="60"/>
      <c r="K56" s="11">
        <v>1</v>
      </c>
      <c r="L56" s="36"/>
      <c r="M56" s="37"/>
      <c r="N56" s="38">
        <f>IF(M56&gt;0,ROUND(L56/M56,4),0)</f>
        <v>0</v>
      </c>
      <c r="O56" s="39"/>
      <c r="P56" s="40"/>
      <c r="Q56" s="38">
        <f>ROUND(ROUND(N56,4)*(1-O56),4)</f>
        <v>0</v>
      </c>
      <c r="R56" s="38">
        <f>ROUND(ROUND(Q56,4)*(1+P56),4)</f>
        <v>0</v>
      </c>
      <c r="S56" s="38">
        <f>ROUND($I56*Q56,4)</f>
        <v>0</v>
      </c>
      <c r="T56" s="38">
        <f>ROUND($I56*R56,4)</f>
        <v>0</v>
      </c>
      <c r="U56" s="41"/>
      <c r="V56" s="41"/>
      <c r="W56" s="41"/>
      <c r="X56" s="41"/>
      <c r="Y56" s="42"/>
    </row>
    <row r="57" spans="1:25" ht="25.5" x14ac:dyDescent="0.25">
      <c r="A57" s="56" t="s">
        <v>457</v>
      </c>
      <c r="B57" s="11">
        <v>11</v>
      </c>
      <c r="C57" s="33" t="s">
        <v>458</v>
      </c>
      <c r="D57" s="33" t="s">
        <v>459</v>
      </c>
      <c r="E57" s="33" t="s">
        <v>88</v>
      </c>
      <c r="F57" s="33" t="s">
        <v>88</v>
      </c>
      <c r="G57" s="33" t="s">
        <v>88</v>
      </c>
      <c r="H57" s="34" t="s">
        <v>460</v>
      </c>
      <c r="I57" s="35">
        <v>200</v>
      </c>
      <c r="J57" s="60"/>
      <c r="K57" s="11">
        <v>1</v>
      </c>
      <c r="L57" s="36"/>
      <c r="M57" s="37"/>
      <c r="N57" s="38">
        <f>IF(M57&gt;0,ROUND(L57/M57,4),0)</f>
        <v>0</v>
      </c>
      <c r="O57" s="39"/>
      <c r="P57" s="40"/>
      <c r="Q57" s="38">
        <f>ROUND(ROUND(N57,4)*(1-O57),4)</f>
        <v>0</v>
      </c>
      <c r="R57" s="38">
        <f>ROUND(ROUND(Q57,4)*(1+P57),4)</f>
        <v>0</v>
      </c>
      <c r="S57" s="38">
        <f>ROUND($I57*Q57,4)</f>
        <v>0</v>
      </c>
      <c r="T57" s="38">
        <f>ROUND($I57*R57,4)</f>
        <v>0</v>
      </c>
      <c r="U57" s="41"/>
      <c r="V57" s="41"/>
      <c r="W57" s="41"/>
      <c r="X57" s="41"/>
      <c r="Y57" s="42"/>
    </row>
    <row r="58" spans="1:25" ht="25.5" x14ac:dyDescent="0.25">
      <c r="A58" s="56" t="s">
        <v>461</v>
      </c>
      <c r="B58" s="11">
        <v>12</v>
      </c>
      <c r="C58" s="33" t="s">
        <v>462</v>
      </c>
      <c r="D58" s="33" t="s">
        <v>463</v>
      </c>
      <c r="E58" s="33" t="s">
        <v>307</v>
      </c>
      <c r="F58" s="33" t="s">
        <v>88</v>
      </c>
      <c r="G58" s="33" t="s">
        <v>88</v>
      </c>
      <c r="H58" s="34" t="s">
        <v>89</v>
      </c>
      <c r="I58" s="35">
        <v>4000</v>
      </c>
      <c r="J58" s="60"/>
      <c r="K58" s="11">
        <v>1</v>
      </c>
      <c r="L58" s="36"/>
      <c r="M58" s="37"/>
      <c r="N58" s="38">
        <f>IF(M58&gt;0,ROUND(L58/M58,4),0)</f>
        <v>0</v>
      </c>
      <c r="O58" s="39"/>
      <c r="P58" s="40"/>
      <c r="Q58" s="38">
        <f>ROUND(ROUND(N58,4)*(1-O58),4)</f>
        <v>0</v>
      </c>
      <c r="R58" s="38">
        <f>ROUND(ROUND(Q58,4)*(1+P58),4)</f>
        <v>0</v>
      </c>
      <c r="S58" s="38">
        <f>ROUND($I58*Q58,4)</f>
        <v>0</v>
      </c>
      <c r="T58" s="38">
        <f>ROUND($I58*R58,4)</f>
        <v>0</v>
      </c>
      <c r="U58" s="41"/>
      <c r="V58" s="41"/>
      <c r="W58" s="41"/>
      <c r="X58" s="41"/>
      <c r="Y58" s="42"/>
    </row>
    <row r="59" spans="1:25" ht="76.5" x14ac:dyDescent="0.25">
      <c r="A59" s="56" t="s">
        <v>464</v>
      </c>
      <c r="B59" s="11">
        <v>13</v>
      </c>
      <c r="C59" s="33" t="s">
        <v>465</v>
      </c>
      <c r="D59" s="33" t="s">
        <v>466</v>
      </c>
      <c r="E59" s="33" t="s">
        <v>307</v>
      </c>
      <c r="F59" s="33" t="s">
        <v>88</v>
      </c>
      <c r="G59" s="33" t="s">
        <v>88</v>
      </c>
      <c r="H59" s="34" t="s">
        <v>89</v>
      </c>
      <c r="I59" s="35">
        <v>200</v>
      </c>
      <c r="J59" s="60"/>
      <c r="K59" s="11">
        <v>1</v>
      </c>
      <c r="L59" s="36"/>
      <c r="M59" s="37"/>
      <c r="N59" s="38">
        <f>IF(M59&gt;0,ROUND(L59/M59,4),0)</f>
        <v>0</v>
      </c>
      <c r="O59" s="39"/>
      <c r="P59" s="40"/>
      <c r="Q59" s="38">
        <f>ROUND(ROUND(N59,4)*(1-O59),4)</f>
        <v>0</v>
      </c>
      <c r="R59" s="38">
        <f>ROUND(ROUND(Q59,4)*(1+P59),4)</f>
        <v>0</v>
      </c>
      <c r="S59" s="38">
        <f>ROUND($I59*Q59,4)</f>
        <v>0</v>
      </c>
      <c r="T59" s="38">
        <f>ROUND($I59*R59,4)</f>
        <v>0</v>
      </c>
      <c r="U59" s="41"/>
      <c r="V59" s="41"/>
      <c r="W59" s="41"/>
      <c r="X59" s="41"/>
      <c r="Y59" s="42"/>
    </row>
    <row r="60" spans="1:25" ht="25.5" x14ac:dyDescent="0.25">
      <c r="A60" s="56" t="s">
        <v>467</v>
      </c>
      <c r="B60" s="11">
        <v>14</v>
      </c>
      <c r="C60" s="33" t="s">
        <v>468</v>
      </c>
      <c r="D60" s="33" t="s">
        <v>469</v>
      </c>
      <c r="E60" s="33" t="s">
        <v>307</v>
      </c>
      <c r="F60" s="33" t="s">
        <v>88</v>
      </c>
      <c r="G60" s="33" t="s">
        <v>88</v>
      </c>
      <c r="H60" s="34" t="s">
        <v>89</v>
      </c>
      <c r="I60" s="35">
        <v>500</v>
      </c>
      <c r="J60" s="60"/>
      <c r="K60" s="11">
        <v>1</v>
      </c>
      <c r="L60" s="36"/>
      <c r="M60" s="37"/>
      <c r="N60" s="38">
        <f>IF(M60&gt;0,ROUND(L60/M60,4),0)</f>
        <v>0</v>
      </c>
      <c r="O60" s="39"/>
      <c r="P60" s="40"/>
      <c r="Q60" s="38">
        <f>ROUND(ROUND(N60,4)*(1-O60),4)</f>
        <v>0</v>
      </c>
      <c r="R60" s="38">
        <f>ROUND(ROUND(Q60,4)*(1+P60),4)</f>
        <v>0</v>
      </c>
      <c r="S60" s="38">
        <f>ROUND($I60*Q60,4)</f>
        <v>0</v>
      </c>
      <c r="T60" s="38">
        <f>ROUND($I60*R60,4)</f>
        <v>0</v>
      </c>
      <c r="U60" s="41"/>
      <c r="V60" s="41"/>
      <c r="W60" s="41"/>
      <c r="X60" s="41"/>
      <c r="Y60" s="42"/>
    </row>
    <row r="61" spans="1:25" ht="25.5" x14ac:dyDescent="0.25">
      <c r="A61" s="56" t="s">
        <v>470</v>
      </c>
      <c r="B61" s="11">
        <v>15</v>
      </c>
      <c r="C61" s="33" t="s">
        <v>471</v>
      </c>
      <c r="D61" s="33" t="s">
        <v>472</v>
      </c>
      <c r="E61" s="33" t="s">
        <v>307</v>
      </c>
      <c r="F61" s="33" t="s">
        <v>88</v>
      </c>
      <c r="G61" s="33" t="s">
        <v>88</v>
      </c>
      <c r="H61" s="34" t="s">
        <v>89</v>
      </c>
      <c r="I61" s="35">
        <v>1200</v>
      </c>
      <c r="J61" s="60"/>
      <c r="K61" s="11">
        <v>1</v>
      </c>
      <c r="L61" s="36"/>
      <c r="M61" s="37"/>
      <c r="N61" s="38">
        <f>IF(M61&gt;0,ROUND(L61/M61,4),0)</f>
        <v>0</v>
      </c>
      <c r="O61" s="39"/>
      <c r="P61" s="40"/>
      <c r="Q61" s="38">
        <f>ROUND(ROUND(N61,4)*(1-O61),4)</f>
        <v>0</v>
      </c>
      <c r="R61" s="38">
        <f>ROUND(ROUND(Q61,4)*(1+P61),4)</f>
        <v>0</v>
      </c>
      <c r="S61" s="38">
        <f>ROUND($I61*Q61,4)</f>
        <v>0</v>
      </c>
      <c r="T61" s="38">
        <f>ROUND($I61*R61,4)</f>
        <v>0</v>
      </c>
      <c r="U61" s="41"/>
      <c r="V61" s="41"/>
      <c r="W61" s="41"/>
      <c r="X61" s="41"/>
      <c r="Y61" s="42"/>
    </row>
    <row r="62" spans="1:25" ht="25.5" x14ac:dyDescent="0.25">
      <c r="A62" s="56" t="s">
        <v>473</v>
      </c>
      <c r="B62" s="11">
        <v>16</v>
      </c>
      <c r="C62" s="33" t="s">
        <v>474</v>
      </c>
      <c r="D62" s="33" t="s">
        <v>475</v>
      </c>
      <c r="E62" s="33" t="s">
        <v>88</v>
      </c>
      <c r="F62" s="33" t="s">
        <v>88</v>
      </c>
      <c r="G62" s="33" t="s">
        <v>88</v>
      </c>
      <c r="H62" s="34" t="s">
        <v>89</v>
      </c>
      <c r="I62" s="35">
        <v>720</v>
      </c>
      <c r="J62" s="60"/>
      <c r="K62" s="11">
        <v>1</v>
      </c>
      <c r="L62" s="36"/>
      <c r="M62" s="37"/>
      <c r="N62" s="38">
        <f>IF(M62&gt;0,ROUND(L62/M62,4),0)</f>
        <v>0</v>
      </c>
      <c r="O62" s="39"/>
      <c r="P62" s="40"/>
      <c r="Q62" s="38">
        <f>ROUND(ROUND(N62,4)*(1-O62),4)</f>
        <v>0</v>
      </c>
      <c r="R62" s="38">
        <f>ROUND(ROUND(Q62,4)*(1+P62),4)</f>
        <v>0</v>
      </c>
      <c r="S62" s="38">
        <f>ROUND($I62*Q62,4)</f>
        <v>0</v>
      </c>
      <c r="T62" s="38">
        <f>ROUND($I62*R62,4)</f>
        <v>0</v>
      </c>
      <c r="U62" s="41"/>
      <c r="V62" s="41"/>
      <c r="W62" s="41"/>
      <c r="X62" s="41"/>
      <c r="Y62" s="42"/>
    </row>
    <row r="63" spans="1:25" ht="26.25" thickBot="1" x14ac:dyDescent="0.3">
      <c r="A63" s="57" t="s">
        <v>476</v>
      </c>
      <c r="B63" s="13">
        <v>17</v>
      </c>
      <c r="C63" s="43" t="s">
        <v>477</v>
      </c>
      <c r="D63" s="43" t="s">
        <v>475</v>
      </c>
      <c r="E63" s="43" t="s">
        <v>88</v>
      </c>
      <c r="F63" s="43" t="s">
        <v>88</v>
      </c>
      <c r="G63" s="43" t="s">
        <v>88</v>
      </c>
      <c r="H63" s="44" t="s">
        <v>89</v>
      </c>
      <c r="I63" s="45">
        <v>720</v>
      </c>
      <c r="J63" s="61"/>
      <c r="K63" s="13">
        <v>1</v>
      </c>
      <c r="L63" s="46"/>
      <c r="M63" s="47"/>
      <c r="N63" s="48">
        <f>IF(M63&gt;0,ROUND(L63/M63,4),0)</f>
        <v>0</v>
      </c>
      <c r="O63" s="49"/>
      <c r="P63" s="50"/>
      <c r="Q63" s="48">
        <f>ROUND(ROUND(N63,4)*(1-O63),4)</f>
        <v>0</v>
      </c>
      <c r="R63" s="48">
        <f>ROUND(ROUND(Q63,4)*(1+P63),4)</f>
        <v>0</v>
      </c>
      <c r="S63" s="48">
        <f>ROUND($I63*Q63,4)</f>
        <v>0</v>
      </c>
      <c r="T63" s="48">
        <f>ROUND($I63*R63,4)</f>
        <v>0</v>
      </c>
      <c r="U63" s="51"/>
      <c r="V63" s="51"/>
      <c r="W63" s="51"/>
      <c r="X63" s="51"/>
      <c r="Y63" s="52"/>
    </row>
    <row r="64" spans="1:25" ht="13.5" thickBot="1" x14ac:dyDescent="0.3">
      <c r="R64" s="62" t="s">
        <v>96</v>
      </c>
      <c r="S64" s="63">
        <f>SUM(S47:S63)</f>
        <v>0</v>
      </c>
      <c r="T64" s="64">
        <f>SUM(T47:T63)</f>
        <v>0</v>
      </c>
    </row>
  </sheetData>
  <sheetProtection algorithmName="SHA-512" hashValue="YKHA4glz7fD+mlQsDbOlntXBj1NtcBtaAWuyqVxH1U1v2+LR6ySIHesSn8T3GvMqUfd/mrJQVY860cxnIuARtg==" saltValue="rjI/OhlpRwHeiLBT+4NayQ==" spinCount="100000" sheet="1" objects="1" scenarios="1"/>
  <pageMargins left="0.78740157021416557" right="0.78740157021416557" top="0.78740157021416557" bottom="0.78740157021416557" header="0.59055116441514754" footer="0.59055116441514754"/>
  <pageSetup paperSize="9" scale="27" fitToHeight="0" pageOrder="overThenDown" orientation="landscape" r:id="rId1"/>
  <headerFooter>
    <oddHeader>&amp;ROBR-8A</oddHeader>
    <oddFooter>&amp;LJN št. 16-14/19&amp;RStran &amp;P od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30"/>
  <sheetViews>
    <sheetView topLeftCell="B1" workbookViewId="0"/>
  </sheetViews>
  <sheetFormatPr defaultRowHeight="12.75" x14ac:dyDescent="0.25"/>
  <cols>
    <col min="1" max="1" width="15.7109375" style="1" hidden="1" customWidth="1"/>
    <col min="2" max="2" width="7.28515625" style="1" customWidth="1"/>
    <col min="3" max="3" width="48.85546875" style="1" customWidth="1"/>
    <col min="4" max="4" width="36.5703125" style="1" customWidth="1"/>
    <col min="5" max="5" width="11" style="1" customWidth="1"/>
    <col min="6" max="6" width="20.7109375" style="1" customWidth="1"/>
    <col min="7"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478</v>
      </c>
      <c r="C5" s="2" t="s">
        <v>479</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480</v>
      </c>
      <c r="D11" s="19"/>
      <c r="E11" s="19"/>
      <c r="F11" s="19"/>
      <c r="G11" s="19"/>
      <c r="H11" s="19" t="s">
        <v>140</v>
      </c>
      <c r="I11" s="19"/>
      <c r="J11" s="8"/>
      <c r="K11" s="7"/>
      <c r="L11" s="19" t="s">
        <v>481</v>
      </c>
      <c r="M11" s="19"/>
      <c r="N11" s="19"/>
      <c r="O11" s="19"/>
      <c r="P11" s="19"/>
      <c r="Q11" s="19"/>
      <c r="R11" s="19"/>
      <c r="S11" s="19"/>
      <c r="T11" s="19"/>
      <c r="U11" s="19"/>
      <c r="V11" s="19"/>
      <c r="W11" s="19"/>
      <c r="X11" s="19"/>
      <c r="Y11" s="8"/>
    </row>
    <row r="12" spans="1:25" ht="51.75" thickBot="1" x14ac:dyDescent="0.3">
      <c r="A12" s="54" t="s">
        <v>60</v>
      </c>
      <c r="B12" s="20" t="s">
        <v>61</v>
      </c>
      <c r="C12" s="21" t="s">
        <v>62</v>
      </c>
      <c r="D12" s="21" t="s">
        <v>116</v>
      </c>
      <c r="E12" s="21" t="s">
        <v>100</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x14ac:dyDescent="0.25">
      <c r="A13" s="55" t="s">
        <v>482</v>
      </c>
      <c r="B13" s="9">
        <v>1</v>
      </c>
      <c r="C13" s="23" t="s">
        <v>483</v>
      </c>
      <c r="D13" s="23" t="s">
        <v>484</v>
      </c>
      <c r="E13" s="23" t="s">
        <v>300</v>
      </c>
      <c r="F13" s="23" t="s">
        <v>88</v>
      </c>
      <c r="G13" s="23" t="s">
        <v>88</v>
      </c>
      <c r="H13" s="24" t="s">
        <v>89</v>
      </c>
      <c r="I13" s="25">
        <v>60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13.5" thickBot="1" x14ac:dyDescent="0.3">
      <c r="A14" s="57" t="s">
        <v>485</v>
      </c>
      <c r="B14" s="13">
        <v>2</v>
      </c>
      <c r="C14" s="43" t="s">
        <v>486</v>
      </c>
      <c r="D14" s="43" t="s">
        <v>487</v>
      </c>
      <c r="E14" s="43" t="s">
        <v>300</v>
      </c>
      <c r="F14" s="43" t="s">
        <v>88</v>
      </c>
      <c r="G14" s="43" t="s">
        <v>88</v>
      </c>
      <c r="H14" s="44" t="s">
        <v>89</v>
      </c>
      <c r="I14" s="45">
        <v>1180</v>
      </c>
      <c r="J14" s="61"/>
      <c r="K14" s="13">
        <v>1</v>
      </c>
      <c r="L14" s="46"/>
      <c r="M14" s="47"/>
      <c r="N14" s="48">
        <f>IF(M14&gt;0,ROUND(L14/M14,4),0)</f>
        <v>0</v>
      </c>
      <c r="O14" s="49"/>
      <c r="P14" s="50"/>
      <c r="Q14" s="48">
        <f>ROUND(ROUND(N14,4)*(1-O14),4)</f>
        <v>0</v>
      </c>
      <c r="R14" s="48">
        <f>ROUND(ROUND(Q14,4)*(1+P14),4)</f>
        <v>0</v>
      </c>
      <c r="S14" s="48">
        <f>ROUND($I14*Q14,4)</f>
        <v>0</v>
      </c>
      <c r="T14" s="48">
        <f>ROUND($I14*R14,4)</f>
        <v>0</v>
      </c>
      <c r="U14" s="51"/>
      <c r="V14" s="51"/>
      <c r="W14" s="51"/>
      <c r="X14" s="51"/>
      <c r="Y14" s="52"/>
    </row>
    <row r="15" spans="1:25" ht="13.5" thickBot="1" x14ac:dyDescent="0.3">
      <c r="R15" s="62" t="s">
        <v>96</v>
      </c>
      <c r="S15" s="63">
        <f>SUM(S13:S14)</f>
        <v>0</v>
      </c>
      <c r="T15" s="64">
        <f>SUM(T13:T14)</f>
        <v>0</v>
      </c>
    </row>
    <row r="17" spans="1:25" ht="13.5" thickBot="1" x14ac:dyDescent="0.3"/>
    <row r="18" spans="1:25" ht="13.5" thickBot="1" x14ac:dyDescent="0.3">
      <c r="A18" s="53" t="s">
        <v>55</v>
      </c>
      <c r="B18" s="58" t="s">
        <v>97</v>
      </c>
      <c r="C18" s="19" t="s">
        <v>488</v>
      </c>
      <c r="D18" s="19"/>
      <c r="E18" s="19"/>
      <c r="F18" s="19"/>
      <c r="G18" s="19"/>
      <c r="H18" s="19" t="s">
        <v>140</v>
      </c>
      <c r="I18" s="19"/>
      <c r="J18" s="8"/>
      <c r="K18" s="7"/>
      <c r="L18" s="19" t="s">
        <v>489</v>
      </c>
      <c r="M18" s="19"/>
      <c r="N18" s="19"/>
      <c r="O18" s="19"/>
      <c r="P18" s="19"/>
      <c r="Q18" s="19"/>
      <c r="R18" s="19"/>
      <c r="S18" s="19"/>
      <c r="T18" s="19"/>
      <c r="U18" s="19"/>
      <c r="V18" s="19"/>
      <c r="W18" s="19"/>
      <c r="X18" s="19"/>
      <c r="Y18" s="8"/>
    </row>
    <row r="19" spans="1:25" ht="51.75" thickBot="1" x14ac:dyDescent="0.3">
      <c r="A19" s="54" t="s">
        <v>60</v>
      </c>
      <c r="B19" s="20" t="s">
        <v>61</v>
      </c>
      <c r="C19" s="21" t="s">
        <v>62</v>
      </c>
      <c r="D19" s="21" t="s">
        <v>116</v>
      </c>
      <c r="E19" s="21" t="s">
        <v>100</v>
      </c>
      <c r="F19" s="21" t="s">
        <v>65</v>
      </c>
      <c r="G19" s="21" t="s">
        <v>66</v>
      </c>
      <c r="H19" s="21" t="s">
        <v>67</v>
      </c>
      <c r="I19" s="21" t="s">
        <v>68</v>
      </c>
      <c r="J19" s="22" t="s">
        <v>69</v>
      </c>
      <c r="K19" s="20" t="s">
        <v>70</v>
      </c>
      <c r="L19" s="21" t="s">
        <v>71</v>
      </c>
      <c r="M19" s="21" t="s">
        <v>72</v>
      </c>
      <c r="N19" s="21" t="s">
        <v>73</v>
      </c>
      <c r="O19" s="21" t="s">
        <v>74</v>
      </c>
      <c r="P19" s="21" t="s">
        <v>75</v>
      </c>
      <c r="Q19" s="21" t="s">
        <v>76</v>
      </c>
      <c r="R19" s="21" t="s">
        <v>77</v>
      </c>
      <c r="S19" s="21" t="s">
        <v>78</v>
      </c>
      <c r="T19" s="21" t="s">
        <v>79</v>
      </c>
      <c r="U19" s="21" t="s">
        <v>80</v>
      </c>
      <c r="V19" s="21" t="s">
        <v>81</v>
      </c>
      <c r="W19" s="21" t="s">
        <v>82</v>
      </c>
      <c r="X19" s="21" t="s">
        <v>83</v>
      </c>
      <c r="Y19" s="22" t="s">
        <v>84</v>
      </c>
    </row>
    <row r="20" spans="1:25" ht="38.25" x14ac:dyDescent="0.25">
      <c r="A20" s="55" t="s">
        <v>490</v>
      </c>
      <c r="B20" s="9">
        <v>1</v>
      </c>
      <c r="C20" s="23" t="s">
        <v>491</v>
      </c>
      <c r="D20" s="23" t="s">
        <v>492</v>
      </c>
      <c r="E20" s="23" t="s">
        <v>300</v>
      </c>
      <c r="F20" s="23" t="s">
        <v>493</v>
      </c>
      <c r="G20" s="23" t="s">
        <v>88</v>
      </c>
      <c r="H20" s="24" t="s">
        <v>89</v>
      </c>
      <c r="I20" s="25">
        <v>620</v>
      </c>
      <c r="J20" s="59"/>
      <c r="K20" s="9">
        <v>1</v>
      </c>
      <c r="L20" s="26"/>
      <c r="M20" s="27"/>
      <c r="N20" s="28">
        <f>IF(M20&gt;0,ROUND(L20/M20,4),0)</f>
        <v>0</v>
      </c>
      <c r="O20" s="29"/>
      <c r="P20" s="30"/>
      <c r="Q20" s="28">
        <f>ROUND(ROUND(N20,4)*(1-O20),4)</f>
        <v>0</v>
      </c>
      <c r="R20" s="28">
        <f>ROUND(ROUND(Q20,4)*(1+P20),4)</f>
        <v>0</v>
      </c>
      <c r="S20" s="28">
        <f>ROUND($I20*Q20,4)</f>
        <v>0</v>
      </c>
      <c r="T20" s="28">
        <f>ROUND($I20*R20,4)</f>
        <v>0</v>
      </c>
      <c r="U20" s="31"/>
      <c r="V20" s="31"/>
      <c r="W20" s="31"/>
      <c r="X20" s="31"/>
      <c r="Y20" s="32"/>
    </row>
    <row r="21" spans="1:25" ht="25.5" x14ac:dyDescent="0.25">
      <c r="A21" s="56" t="s">
        <v>494</v>
      </c>
      <c r="B21" s="11">
        <v>2</v>
      </c>
      <c r="C21" s="33" t="s">
        <v>495</v>
      </c>
      <c r="D21" s="33" t="s">
        <v>496</v>
      </c>
      <c r="E21" s="33" t="s">
        <v>300</v>
      </c>
      <c r="F21" s="33" t="s">
        <v>493</v>
      </c>
      <c r="G21" s="33" t="s">
        <v>88</v>
      </c>
      <c r="H21" s="34" t="s">
        <v>89</v>
      </c>
      <c r="I21" s="35">
        <v>260</v>
      </c>
      <c r="J21" s="60"/>
      <c r="K21" s="11">
        <v>1</v>
      </c>
      <c r="L21" s="36"/>
      <c r="M21" s="37"/>
      <c r="N21" s="38">
        <f>IF(M21&gt;0,ROUND(L21/M21,4),0)</f>
        <v>0</v>
      </c>
      <c r="O21" s="39"/>
      <c r="P21" s="40"/>
      <c r="Q21" s="38">
        <f>ROUND(ROUND(N21,4)*(1-O21),4)</f>
        <v>0</v>
      </c>
      <c r="R21" s="38">
        <f>ROUND(ROUND(Q21,4)*(1+P21),4)</f>
        <v>0</v>
      </c>
      <c r="S21" s="38">
        <f>ROUND($I21*Q21,4)</f>
        <v>0</v>
      </c>
      <c r="T21" s="38">
        <f>ROUND($I21*R21,4)</f>
        <v>0</v>
      </c>
      <c r="U21" s="41"/>
      <c r="V21" s="41"/>
      <c r="W21" s="41"/>
      <c r="X21" s="41"/>
      <c r="Y21" s="42"/>
    </row>
    <row r="22" spans="1:25" ht="25.5" x14ac:dyDescent="0.25">
      <c r="A22" s="56" t="s">
        <v>497</v>
      </c>
      <c r="B22" s="11">
        <v>3</v>
      </c>
      <c r="C22" s="33" t="s">
        <v>498</v>
      </c>
      <c r="D22" s="33" t="s">
        <v>499</v>
      </c>
      <c r="E22" s="33" t="s">
        <v>300</v>
      </c>
      <c r="F22" s="33" t="s">
        <v>493</v>
      </c>
      <c r="G22" s="33" t="s">
        <v>88</v>
      </c>
      <c r="H22" s="34" t="s">
        <v>89</v>
      </c>
      <c r="I22" s="35">
        <v>960</v>
      </c>
      <c r="J22" s="60"/>
      <c r="K22" s="11">
        <v>1</v>
      </c>
      <c r="L22" s="36"/>
      <c r="M22" s="37"/>
      <c r="N22" s="38">
        <f>IF(M22&gt;0,ROUND(L22/M22,4),0)</f>
        <v>0</v>
      </c>
      <c r="O22" s="39"/>
      <c r="P22" s="40"/>
      <c r="Q22" s="38">
        <f>ROUND(ROUND(N22,4)*(1-O22),4)</f>
        <v>0</v>
      </c>
      <c r="R22" s="38">
        <f>ROUND(ROUND(Q22,4)*(1+P22),4)</f>
        <v>0</v>
      </c>
      <c r="S22" s="38">
        <f>ROUND($I22*Q22,4)</f>
        <v>0</v>
      </c>
      <c r="T22" s="38">
        <f>ROUND($I22*R22,4)</f>
        <v>0</v>
      </c>
      <c r="U22" s="41"/>
      <c r="V22" s="41"/>
      <c r="W22" s="41"/>
      <c r="X22" s="41"/>
      <c r="Y22" s="42"/>
    </row>
    <row r="23" spans="1:25" ht="26.25" thickBot="1" x14ac:dyDescent="0.3">
      <c r="A23" s="57" t="s">
        <v>500</v>
      </c>
      <c r="B23" s="13">
        <v>4</v>
      </c>
      <c r="C23" s="43" t="s">
        <v>501</v>
      </c>
      <c r="D23" s="43" t="s">
        <v>502</v>
      </c>
      <c r="E23" s="43" t="s">
        <v>300</v>
      </c>
      <c r="F23" s="43" t="s">
        <v>493</v>
      </c>
      <c r="G23" s="43" t="s">
        <v>88</v>
      </c>
      <c r="H23" s="44" t="s">
        <v>89</v>
      </c>
      <c r="I23" s="45">
        <v>680</v>
      </c>
      <c r="J23" s="61"/>
      <c r="K23" s="13">
        <v>1</v>
      </c>
      <c r="L23" s="46"/>
      <c r="M23" s="47"/>
      <c r="N23" s="48">
        <f>IF(M23&gt;0,ROUND(L23/M23,4),0)</f>
        <v>0</v>
      </c>
      <c r="O23" s="49"/>
      <c r="P23" s="50"/>
      <c r="Q23" s="48">
        <f>ROUND(ROUND(N23,4)*(1-O23),4)</f>
        <v>0</v>
      </c>
      <c r="R23" s="48">
        <f>ROUND(ROUND(Q23,4)*(1+P23),4)</f>
        <v>0</v>
      </c>
      <c r="S23" s="48">
        <f>ROUND($I23*Q23,4)</f>
        <v>0</v>
      </c>
      <c r="T23" s="48">
        <f>ROUND($I23*R23,4)</f>
        <v>0</v>
      </c>
      <c r="U23" s="51"/>
      <c r="V23" s="51"/>
      <c r="W23" s="51"/>
      <c r="X23" s="51"/>
      <c r="Y23" s="52"/>
    </row>
    <row r="24" spans="1:25" ht="13.5" thickBot="1" x14ac:dyDescent="0.3">
      <c r="R24" s="62" t="s">
        <v>96</v>
      </c>
      <c r="S24" s="63">
        <f>SUM(S20:S23)</f>
        <v>0</v>
      </c>
      <c r="T24" s="64">
        <f>SUM(T20:T23)</f>
        <v>0</v>
      </c>
    </row>
    <row r="26" spans="1:25" ht="13.5" thickBot="1" x14ac:dyDescent="0.3"/>
    <row r="27" spans="1:25" ht="13.5" thickBot="1" x14ac:dyDescent="0.3">
      <c r="A27" s="53" t="s">
        <v>55</v>
      </c>
      <c r="B27" s="58" t="s">
        <v>113</v>
      </c>
      <c r="C27" s="19" t="s">
        <v>503</v>
      </c>
      <c r="D27" s="19"/>
      <c r="E27" s="19"/>
      <c r="F27" s="19"/>
      <c r="G27" s="19"/>
      <c r="H27" s="19" t="s">
        <v>140</v>
      </c>
      <c r="I27" s="19"/>
      <c r="J27" s="8"/>
      <c r="K27" s="7"/>
      <c r="L27" s="19" t="s">
        <v>504</v>
      </c>
      <c r="M27" s="19"/>
      <c r="N27" s="19"/>
      <c r="O27" s="19"/>
      <c r="P27" s="19"/>
      <c r="Q27" s="19"/>
      <c r="R27" s="19"/>
      <c r="S27" s="19"/>
      <c r="T27" s="19"/>
      <c r="U27" s="19"/>
      <c r="V27" s="19"/>
      <c r="W27" s="19"/>
      <c r="X27" s="19"/>
      <c r="Y27" s="8"/>
    </row>
    <row r="28" spans="1:25" ht="51.75" thickBot="1" x14ac:dyDescent="0.3">
      <c r="A28" s="54" t="s">
        <v>60</v>
      </c>
      <c r="B28" s="20" t="s">
        <v>61</v>
      </c>
      <c r="C28" s="21" t="s">
        <v>62</v>
      </c>
      <c r="D28" s="21" t="s">
        <v>116</v>
      </c>
      <c r="E28" s="21" t="s">
        <v>100</v>
      </c>
      <c r="F28" s="21" t="s">
        <v>65</v>
      </c>
      <c r="G28" s="21" t="s">
        <v>66</v>
      </c>
      <c r="H28" s="21" t="s">
        <v>67</v>
      </c>
      <c r="I28" s="21" t="s">
        <v>68</v>
      </c>
      <c r="J28" s="22" t="s">
        <v>69</v>
      </c>
      <c r="K28" s="20" t="s">
        <v>70</v>
      </c>
      <c r="L28" s="21" t="s">
        <v>71</v>
      </c>
      <c r="M28" s="21" t="s">
        <v>72</v>
      </c>
      <c r="N28" s="21" t="s">
        <v>73</v>
      </c>
      <c r="O28" s="21" t="s">
        <v>74</v>
      </c>
      <c r="P28" s="21" t="s">
        <v>75</v>
      </c>
      <c r="Q28" s="21" t="s">
        <v>76</v>
      </c>
      <c r="R28" s="21" t="s">
        <v>77</v>
      </c>
      <c r="S28" s="21" t="s">
        <v>78</v>
      </c>
      <c r="T28" s="21" t="s">
        <v>79</v>
      </c>
      <c r="U28" s="21" t="s">
        <v>80</v>
      </c>
      <c r="V28" s="21" t="s">
        <v>81</v>
      </c>
      <c r="W28" s="21" t="s">
        <v>82</v>
      </c>
      <c r="X28" s="21" t="s">
        <v>83</v>
      </c>
      <c r="Y28" s="22" t="s">
        <v>84</v>
      </c>
    </row>
    <row r="29" spans="1:25" ht="39" thickBot="1" x14ac:dyDescent="0.3">
      <c r="A29" s="75" t="s">
        <v>505</v>
      </c>
      <c r="B29" s="76">
        <v>1</v>
      </c>
      <c r="C29" s="65" t="s">
        <v>506</v>
      </c>
      <c r="D29" s="65" t="s">
        <v>507</v>
      </c>
      <c r="E29" s="65" t="s">
        <v>300</v>
      </c>
      <c r="F29" s="65" t="s">
        <v>88</v>
      </c>
      <c r="G29" s="65" t="s">
        <v>88</v>
      </c>
      <c r="H29" s="66" t="s">
        <v>89</v>
      </c>
      <c r="I29" s="67">
        <v>480</v>
      </c>
      <c r="J29" s="77"/>
      <c r="K29" s="76">
        <v>1</v>
      </c>
      <c r="L29" s="68"/>
      <c r="M29" s="69"/>
      <c r="N29" s="70">
        <f>IF(M29&gt;0,ROUND(L29/M29,4),0)</f>
        <v>0</v>
      </c>
      <c r="O29" s="71"/>
      <c r="P29" s="72"/>
      <c r="Q29" s="70">
        <f>ROUND(ROUND(N29,4)*(1-O29),4)</f>
        <v>0</v>
      </c>
      <c r="R29" s="70">
        <f>ROUND(ROUND(Q29,4)*(1+P29),4)</f>
        <v>0</v>
      </c>
      <c r="S29" s="70">
        <f>ROUND($I29*Q29,4)</f>
        <v>0</v>
      </c>
      <c r="T29" s="70">
        <f>ROUND($I29*R29,4)</f>
        <v>0</v>
      </c>
      <c r="U29" s="73"/>
      <c r="V29" s="73"/>
      <c r="W29" s="73"/>
      <c r="X29" s="73"/>
      <c r="Y29" s="74"/>
    </row>
    <row r="30" spans="1:25" ht="13.5" thickBot="1" x14ac:dyDescent="0.3">
      <c r="R30" s="62" t="s">
        <v>96</v>
      </c>
      <c r="S30" s="63">
        <f>SUM(S29:S29)</f>
        <v>0</v>
      </c>
      <c r="T30" s="64">
        <f>SUM(T29:T29)</f>
        <v>0</v>
      </c>
    </row>
  </sheetData>
  <sheetProtection algorithmName="SHA-512" hashValue="bh6+mWsFH/9thywXMAh7DHH0SmKMhfQcJSLK3yKu61RcLFj76UjcaGuLYLH3UUXKzMTbUM7P0GhZeVwnnpSrcQ==" saltValue="0Jnx1ksZTFjMP+/tCKFHQg==" spinCount="100000" sheet="1" objects="1" scenarios="1"/>
  <pageMargins left="0.78740157021416557" right="0.78740157021416557" top="0.78740157021416557" bottom="0.78740157021416557" header="0.59055116441514754" footer="0.59055116441514754"/>
  <pageSetup paperSize="9" scale="32" fitToHeight="0" pageOrder="overThenDown" orientation="landscape" r:id="rId1"/>
  <headerFooter>
    <oddHeader>&amp;ROBR-8A</oddHeader>
    <oddFooter>&amp;LJN št. 16-14/19&amp;RStran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4</vt:i4>
      </vt:variant>
    </vt:vector>
  </HeadingPairs>
  <TitlesOfParts>
    <vt:vector size="12" baseType="lpstr">
      <vt:lpstr>NAVODILA</vt:lpstr>
      <vt:lpstr>1. Podatki naročnika</vt:lpstr>
      <vt:lpstr>2. Podatki o ponudniku</vt:lpstr>
      <vt:lpstr>3. Strokovne zahteve naročnika</vt:lpstr>
      <vt:lpstr>Sklop VI.</vt:lpstr>
      <vt:lpstr>Sklop VII.</vt:lpstr>
      <vt:lpstr>Sklop VIII.</vt:lpstr>
      <vt:lpstr>Sklop IX.</vt:lpstr>
      <vt:lpstr>'Sklop IX.'!Tiskanje_naslovov</vt:lpstr>
      <vt:lpstr>'Sklop VI.'!Tiskanje_naslovov</vt:lpstr>
      <vt:lpstr>'Sklop VII.'!Tiskanje_naslovov</vt:lpstr>
      <vt:lpstr>'Sklop VIII.'!Tiskanje_naslovov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2019-09-11T05:33:26Z</dcterms:created>
  <dcterms:modified xsi:type="dcterms:W3CDTF">2019-09-11T05:34:26Z</dcterms:modified>
</cp:coreProperties>
</file>