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BAVA\1_JAVNA NAROČILA\16_06_21 RAZKUŽILA\"/>
    </mc:Choice>
  </mc:AlternateContent>
  <bookViews>
    <workbookView xWindow="0" yWindow="0" windowWidth="2370" windowHeight="0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  <sheet name="Sklop V." sheetId="9" r:id="rId9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  <definedName name="_xlnm.Print_Titles" localSheetId="8">'Sklop V.'!$B:$B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9" i="9" l="1"/>
  <c r="S29" i="9"/>
  <c r="T28" i="9"/>
  <c r="S28" i="9"/>
  <c r="R28" i="9"/>
  <c r="Q28" i="9"/>
  <c r="N28" i="9"/>
  <c r="T23" i="9"/>
  <c r="S23" i="9"/>
  <c r="T22" i="9"/>
  <c r="S22" i="9"/>
  <c r="R22" i="9"/>
  <c r="Q22" i="9"/>
  <c r="N22" i="9"/>
  <c r="T21" i="9"/>
  <c r="S21" i="9"/>
  <c r="R21" i="9"/>
  <c r="Q21" i="9"/>
  <c r="N21" i="9"/>
  <c r="T16" i="9"/>
  <c r="S16" i="9"/>
  <c r="T15" i="9"/>
  <c r="S15" i="9"/>
  <c r="R15" i="9"/>
  <c r="Q15" i="9"/>
  <c r="N15" i="9"/>
  <c r="T14" i="9"/>
  <c r="S14" i="9"/>
  <c r="R14" i="9"/>
  <c r="Q14" i="9"/>
  <c r="N14" i="9"/>
  <c r="T13" i="9"/>
  <c r="S13" i="9"/>
  <c r="R13" i="9"/>
  <c r="Q13" i="9"/>
  <c r="N13" i="9"/>
  <c r="C8" i="9"/>
  <c r="C7" i="9"/>
  <c r="T20" i="8"/>
  <c r="S20" i="8"/>
  <c r="T19" i="8"/>
  <c r="S19" i="8"/>
  <c r="R19" i="8"/>
  <c r="Q19" i="8"/>
  <c r="N19" i="8"/>
  <c r="T14" i="8"/>
  <c r="S14" i="8"/>
  <c r="T13" i="8"/>
  <c r="S13" i="8"/>
  <c r="R13" i="8"/>
  <c r="Q13" i="8"/>
  <c r="N13" i="8"/>
  <c r="C8" i="8"/>
  <c r="C7" i="8"/>
  <c r="T61" i="7"/>
  <c r="S61" i="7"/>
  <c r="T60" i="7"/>
  <c r="S60" i="7"/>
  <c r="R60" i="7"/>
  <c r="Q60" i="7"/>
  <c r="N60" i="7"/>
  <c r="T59" i="7"/>
  <c r="S59" i="7"/>
  <c r="R59" i="7"/>
  <c r="Q59" i="7"/>
  <c r="N59" i="7"/>
  <c r="T58" i="7"/>
  <c r="S58" i="7"/>
  <c r="R58" i="7"/>
  <c r="Q58" i="7"/>
  <c r="N58" i="7"/>
  <c r="T57" i="7"/>
  <c r="S57" i="7"/>
  <c r="R57" i="7"/>
  <c r="Q57" i="7"/>
  <c r="N57" i="7"/>
  <c r="T52" i="7"/>
  <c r="S52" i="7"/>
  <c r="T51" i="7"/>
  <c r="S51" i="7"/>
  <c r="R51" i="7"/>
  <c r="Q51" i="7"/>
  <c r="N51" i="7"/>
  <c r="T46" i="7"/>
  <c r="S46" i="7"/>
  <c r="T45" i="7"/>
  <c r="S45" i="7"/>
  <c r="R45" i="7"/>
  <c r="Q45" i="7"/>
  <c r="N45" i="7"/>
  <c r="T44" i="7"/>
  <c r="S44" i="7"/>
  <c r="R44" i="7"/>
  <c r="Q44" i="7"/>
  <c r="N44" i="7"/>
  <c r="T43" i="7"/>
  <c r="S43" i="7"/>
  <c r="R43" i="7"/>
  <c r="Q43" i="7"/>
  <c r="N43" i="7"/>
  <c r="T42" i="7"/>
  <c r="S42" i="7"/>
  <c r="R42" i="7"/>
  <c r="Q42" i="7"/>
  <c r="N42" i="7"/>
  <c r="T37" i="7"/>
  <c r="S37" i="7"/>
  <c r="T36" i="7"/>
  <c r="S36" i="7"/>
  <c r="R36" i="7"/>
  <c r="Q36" i="7"/>
  <c r="N36" i="7"/>
  <c r="T31" i="7"/>
  <c r="S31" i="7"/>
  <c r="T30" i="7"/>
  <c r="S30" i="7"/>
  <c r="R30" i="7"/>
  <c r="Q30" i="7"/>
  <c r="N30" i="7"/>
  <c r="T25" i="7"/>
  <c r="S25" i="7"/>
  <c r="T24" i="7"/>
  <c r="S24" i="7"/>
  <c r="R24" i="7"/>
  <c r="Q24" i="7"/>
  <c r="N24" i="7"/>
  <c r="T23" i="7"/>
  <c r="S23" i="7"/>
  <c r="R23" i="7"/>
  <c r="Q23" i="7"/>
  <c r="N23" i="7"/>
  <c r="T22" i="7"/>
  <c r="S22" i="7"/>
  <c r="R22" i="7"/>
  <c r="Q22" i="7"/>
  <c r="N22" i="7"/>
  <c r="T17" i="7"/>
  <c r="S17" i="7"/>
  <c r="T16" i="7"/>
  <c r="S16" i="7"/>
  <c r="R16" i="7"/>
  <c r="Q16" i="7"/>
  <c r="N16" i="7"/>
  <c r="T15" i="7"/>
  <c r="S15" i="7"/>
  <c r="R15" i="7"/>
  <c r="Q15" i="7"/>
  <c r="N15" i="7"/>
  <c r="T14" i="7"/>
  <c r="S14" i="7"/>
  <c r="R14" i="7"/>
  <c r="Q14" i="7"/>
  <c r="N14" i="7"/>
  <c r="T13" i="7"/>
  <c r="S13" i="7"/>
  <c r="R13" i="7"/>
  <c r="Q13" i="7"/>
  <c r="N13" i="7"/>
  <c r="C8" i="7"/>
  <c r="C7" i="7"/>
  <c r="T22" i="6"/>
  <c r="S22" i="6"/>
  <c r="T21" i="6"/>
  <c r="S21" i="6"/>
  <c r="R21" i="6"/>
  <c r="Q21" i="6"/>
  <c r="N21" i="6"/>
  <c r="T20" i="6"/>
  <c r="S20" i="6"/>
  <c r="R20" i="6"/>
  <c r="Q20" i="6"/>
  <c r="N20" i="6"/>
  <c r="T15" i="6"/>
  <c r="S15" i="6"/>
  <c r="T14" i="6"/>
  <c r="S14" i="6"/>
  <c r="R14" i="6"/>
  <c r="Q14" i="6"/>
  <c r="N14" i="6"/>
  <c r="T13" i="6"/>
  <c r="S13" i="6"/>
  <c r="R13" i="6"/>
  <c r="Q13" i="6"/>
  <c r="N13" i="6"/>
  <c r="C8" i="6"/>
  <c r="C7" i="6"/>
  <c r="T21" i="5"/>
  <c r="S21" i="5"/>
  <c r="T20" i="5"/>
  <c r="S20" i="5"/>
  <c r="R20" i="5"/>
  <c r="Q20" i="5"/>
  <c r="N20" i="5"/>
  <c r="T19" i="5"/>
  <c r="S19" i="5"/>
  <c r="R19" i="5"/>
  <c r="Q19" i="5"/>
  <c r="N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<sst xmlns="http://schemas.openxmlformats.org/spreadsheetml/2006/main" count="813" uniqueCount="211">
  <si>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</si>
  <si>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</si>
  <si>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</si>
  <si>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</si>
  <si>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</si>
  <si>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</si>
  <si>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</si>
  <si>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</si>
  <si>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</si>
  <si>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</si>
  <si>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</si>
  <si>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</si>
  <si>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</si>
  <si>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</si>
  <si>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</si>
  <si>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</si>
  <si>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</si>
  <si>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</si>
  <si>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</si>
  <si>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</si>
  <si>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</si>
  <si>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</si>
  <si>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</si>
  <si>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</si>
  <si>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</si>
  <si>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</si>
  <si>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</si>
  <si>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</si>
  <si>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</si>
  <si>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</si>
  <si>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</si>
  <si>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</si>
  <si>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</si>
  <si>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</si>
  <si>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</si>
  <si>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</si>
  <si>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16-06/21</t>
  </si>
  <si>
    <t>RAZKUŽILA</t>
  </si>
  <si>
    <t>naročilo male vrednosti</t>
  </si>
  <si>
    <t>Ne</t>
  </si>
  <si>
    <t>BLAGO</t>
  </si>
  <si>
    <t>Aplikacija Javna naročila, različica 2.3.5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</si>
  <si>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</si>
  <si>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</si>
  <si>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</si>
  <si>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</si>
  <si>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</si>
  <si>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</si>
  <si>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</si>
  <si>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</si>
  <si>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</si>
  <si>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I.</t>
  </si>
  <si>
    <t>Proizvodi morajo biti v skladu z naslednjo zakonodajo smiselno po razpisanih vrstah blaga:</t>
  </si>
  <si>
    <t>Zakon o zdravilih</t>
  </si>
  <si>
    <t>Zakon o medicinskih pripomočkih</t>
  </si>
  <si>
    <t>Zakon o kemikalijah in Pravilnik o dajanju biocidov v promet</t>
  </si>
  <si>
    <t>Zakon o kozmetičnih proizvodih</t>
  </si>
  <si>
    <t>ll.</t>
  </si>
  <si>
    <t>Dodatne strokovne zahteve naročnika se nahajajo v razpisni dokumentaciji - Tehnične specifikacije.</t>
  </si>
  <si>
    <t>Seznam razpisanega blaga za sklop:</t>
  </si>
  <si>
    <t xml:space="preserve">RAZKUŽILA ZA INŠTRUMENTE IN PRIPOMOČKE </t>
  </si>
  <si>
    <t>*</t>
  </si>
  <si>
    <t>1.</t>
  </si>
  <si>
    <t>podsklop: RAZKUŽILA ZA  INSTRUMENTE IN PRIPOMOČKE</t>
  </si>
  <si>
    <t>ODPRT</t>
  </si>
  <si>
    <t>RAZKUŽILA ZA  INSTRUMENTE IN PRIPOMOČKE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</si>
  <si>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</si>
  <si>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</si>
  <si>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</si>
  <si>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</si>
  <si>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</si>
  <si>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</si>
  <si>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</si>
  <si>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</si>
  <si>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</si>
  <si>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</si>
  <si>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</si>
  <si>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</si>
  <si>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</si>
  <si>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</si>
  <si>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</si>
  <si>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</si>
  <si>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</si>
  <si>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</si>
  <si>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</si>
  <si>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</si>
  <si>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</si>
  <si>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</si>
  <si>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</si>
  <si>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</si>
  <si>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</si>
  <si>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</si>
  <si>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SREDSTVO ZA DEKONTAMINACIJO IN ČIŠČENJE INŠTRUMENTOV TER PRIPOMOČKOV, 1000-2000 ml, POLIENCIMATSKO SREDSTVO - KONCENTRAT</t>
  </si>
  <si>
    <t>V skladu s strokovnimi zahtevami naročnika iz Priloge 1</t>
  </si>
  <si>
    <t>Aktivne substance so površinsko aktivne snovi z dodanimi encimatskimi kompleksi ter kvaterne amonijeve spojine</t>
  </si>
  <si>
    <t>EM=L delovne raztopine</t>
  </si>
  <si>
    <t>Opomba: ponudnik v stolpec št. enot v ponujenem pakiranju vnese količino L delovne raztopine, ki jo je moč pripraviti s ponujenim pakiranjem koncentrata. Ponudnik v stolpec opombe navede volumen pakiranja koncentrata.</t>
  </si>
  <si>
    <t>L</t>
  </si>
  <si>
    <t>SREDSTVO ZA ROČNO ČIŠČENJE LABORATORIJSKE STEKLOVINE, 2000-5000 mL</t>
  </si>
  <si>
    <t>neionske in amfoterne površinsko aktivne snovi</t>
  </si>
  <si>
    <t>SREDSTVO ZA OBNOVO INŠTRUMENTOV IZ NERJAVEČEGA JEKLA, 1000 mL</t>
  </si>
  <si>
    <t>fosforna kislina</t>
  </si>
  <si>
    <t>KOS</t>
  </si>
  <si>
    <t>SREDSTVO Z OJAČANIM ČISTILNIM IN RAZKUŽILNIM UČINKOM, 1000 ML, za uporabo na termolabilnih inštrumentih, na steklu, na polikarbonatnih materialih in nerjavečih kovinah</t>
  </si>
  <si>
    <t>didecilmetilamonijev klorid, poliheksametilen bigvanid, kationske detergentske komponente, inhibitorje korozije</t>
  </si>
  <si>
    <t>SREDSTVO ZA VISOKO UČINKOVITO RAZKUŽEVANJE NA TEMPERATURO OBČUTLJIVIH MEDICINSKIH PRIPOMOČKOV, 5000ml</t>
  </si>
  <si>
    <t>perocenta kislina</t>
  </si>
  <si>
    <t>SREDSTVO ZA VISOKO UČINKOVITO RAZKUŽEVANJE ENDOSKOPOV, 5000ml</t>
  </si>
  <si>
    <t xml:space="preserve">KOS </t>
  </si>
  <si>
    <t>SREDSTVO ZA ČIŠČENJE IN RAZKUŽEVANJE MEDICINSKIH INŠTRUMENTOV, TEKOČE, 2000ml</t>
  </si>
  <si>
    <t>glukoprotamini, neionski tenzidi</t>
  </si>
  <si>
    <t>SREDSTVO ZA ČIŠČENJE IN RAZKUŽEVANJE MEDICINSKIH INŠTRUMENTOV, PRAŠEK,6000g</t>
  </si>
  <si>
    <t>Skupaj:</t>
  </si>
  <si>
    <t>II.</t>
  </si>
  <si>
    <t>RAZKUŽILA ZA POVRŠINE IN OPREMO</t>
  </si>
  <si>
    <t>podsklop: ROBČKI ZA RAZKUŽEVANJE PREDMETOV IN MANJŠIH POVRŠIN NA OSNOVI ALKOHOLA</t>
  </si>
  <si>
    <t>ZAPRT</t>
  </si>
  <si>
    <t>ROBČKI ZA RAZKUŽEVANJE PREDMETOV IN MANJŠIH POVRŠIN NA OSNOVI ALKOHOLA</t>
  </si>
  <si>
    <t xml:space="preserve">ROBČKI RAZKUŽILNI ZA PREDMETE IN MANJŠE POVRŠINE NA  OSNOVI ALKOHOLA -doza </t>
  </si>
  <si>
    <t>EM: 1 kos =1 robček</t>
  </si>
  <si>
    <t>št.robčkov je do 200 robčkov v zavitku</t>
  </si>
  <si>
    <t>ROBČKI RAZKUŽILNI ZA PREDMETE IN MANJŠE POVRŠINE NA  OSNOVI ALKOHOLA -refil</t>
  </si>
  <si>
    <t>2.</t>
  </si>
  <si>
    <t>podsklop: ROBČKI ZA RAZKUŽEVANJE PREDMETOV IN MANJŠIH POVRŠIN na osnovi didecil metil amonijevega klorida</t>
  </si>
  <si>
    <t>ROBČKI ZA RAZKUŽEVANJE PREDMETOV IN MANJŠIH POVRŠIN na osnovi didecil metil amonijevega klorida</t>
  </si>
  <si>
    <t xml:space="preserve">ROBČKI RAZKUŽILNI  ZA PREDMETE IN MANJŠE POVRŠINE na osnovi didecil metil amonijevega klorida -doza </t>
  </si>
  <si>
    <t>ROBČKI RAZKUŽILNI  ZA PREDMETE IN MANJŠE POVRŠINE na osnovi didecil metil amonijevega klorida -refil</t>
  </si>
  <si>
    <t>III.</t>
  </si>
  <si>
    <t>RAZKUŽILA ZA KOŽO IN SLUZNICE</t>
  </si>
  <si>
    <t>podsklop: RAZKUŽILA ZA KOŽO, NEOBARVANA</t>
  </si>
  <si>
    <t>RAZKUŽILA ZA KOŽO, NEOBARVANA</t>
  </si>
  <si>
    <t>RAZKUŽILO ZA KOŽO neobarvano, 500 ml, za razkuževanje kože pred injekcijami, infuzijami, punkcijami, odvzemom krvi, cepljenjem</t>
  </si>
  <si>
    <t>na alkoholni osnovi (2-propanol), klorheksidin glukonat in vodikov peroksid</t>
  </si>
  <si>
    <t>RAZKUŽILO ZA KOŽO neobarvano, 200-350 mL, za razkuževanje kože pred injekcijami, infuzijami, punkcijami, odvzemom krvi, cepljenjem</t>
  </si>
  <si>
    <t>na osnovi etanola/izopropanola in 2%klorheksidin glukonat</t>
  </si>
  <si>
    <t>ML</t>
  </si>
  <si>
    <t>RAZKUŽILO ZA KOŽO neobarvano, 500 ml, - za razkuževanju kože pred velikimi in malimi posegi, kot so vstavljanje venskih in arterijskih, perifernih in centralnih kanalov, biopsijami, odvzemi krvi, kirurškimi posegi</t>
  </si>
  <si>
    <t>RAZKUŽILO ZA KOŽO neobarvano, 200 - 350 mL , za razkuževanju kože pred velikimi in malimi posegi, kot so vstavljanje venskih in arterijskih, perifernih in centralnih kanalov, biopsijami, odvzemi krvi, kirurškimi posegi</t>
  </si>
  <si>
    <t>podsklop: RAZKUŽILA ZA KOŽO, OBARVANA</t>
  </si>
  <si>
    <t>RAZKUŽILA ZA KOŽO, OBARVANA</t>
  </si>
  <si>
    <t>RAZKUŽILO ZA KOŽO obarvano, 100- 250mL- za higiensko in kirurško razkuževanje kože pred malimi in velikimi posegi (vstavljanje centralnih in perifernih kanalov, kirurški posegi, biopsije)</t>
  </si>
  <si>
    <t>na alkoholni osnovi, 2% klorheksidinglukonat z dodanim barvilom</t>
  </si>
  <si>
    <t>RAZKUŽILO ZA KOŽO obarvano, 500 mL- za higiensko in kirurško razkuževanje kože pred malimi in velikimi posegi (vstavljanje centralnih in perifernih kanalov, kirurški posegi, biopsije)</t>
  </si>
  <si>
    <t>RAZKUŽILO ZA KOŽO obarvano, 1000 mL, na vodni osnovi- za higiensko in kirurško razkuževanje kože pred posegi (vstavljanje centralnih in perifernih kanalov, kirurški posegi, biopsije)</t>
  </si>
  <si>
    <t>na vodni osnovi, poli (1vinil-2-pirolidon) jod kompleks vsebuje aktivno snov jodiran povidon z 10% razpoložljivim jodom</t>
  </si>
  <si>
    <t>3.</t>
  </si>
  <si>
    <t>podsklop: SREDSTVA ZA RAZKUŽEVANJE SLUZNICE</t>
  </si>
  <si>
    <t>SREDSTVA ZA RAZKUŽEVANJE SLUZNICE</t>
  </si>
  <si>
    <t xml:space="preserve">RAZKUŽILO ZA SLUZNICO, 500 ml, za higiensko  in kirurško razkuževanje sluznic ustne votline, žrela, urovaginalnega področja pred OP in transuretralnimi posegi </t>
  </si>
  <si>
    <t xml:space="preserve">alkohol, vodikov peroksid, klorheksidin </t>
  </si>
  <si>
    <t>4.</t>
  </si>
  <si>
    <t>podsklop: ROBČKI RAZKUŽILNI ZA KOŽO</t>
  </si>
  <si>
    <t>ROBČKI RAZKUŽILNI ZA KOŽO</t>
  </si>
  <si>
    <t>ROBČKI RAZKUŽILNI ZA KOŽO, alkoholni, za razkuževanje kože pred posegi z manjšim tveganjem</t>
  </si>
  <si>
    <t>na alkoholni osnovi (vsaj 70% etanol/izopropanol)</t>
  </si>
  <si>
    <t>EM=1 robček</t>
  </si>
  <si>
    <t>pakiranje 50-200  robčkov</t>
  </si>
  <si>
    <t>5.</t>
  </si>
  <si>
    <t>podsklop: SREDSTVA ZA DEKOLONIZACIJO S POLIHEKSADINOM</t>
  </si>
  <si>
    <t>SREDSTVA ZA DEKOLONIZACIJO S POLIHEKSADINOM</t>
  </si>
  <si>
    <t>PENA ZA DEKOLONIZACIJO ZA TAKOJŠNJO UPORABO, 200 ml</t>
  </si>
  <si>
    <t>0,1 % poliheksanid, 0,1 % betain</t>
  </si>
  <si>
    <t>RAZTOPINA ZA DEKOLONIZACIJO ZA TAKOJŠNJO UPORABO, 500 mL</t>
  </si>
  <si>
    <t>RAZTOPINA ZA IZPIRANJE USTNE VOTLINE, 250 mL</t>
  </si>
  <si>
    <t>GEL ZA NOSNO SLUZNICO, 30 mL</t>
  </si>
  <si>
    <t>poliheksanid</t>
  </si>
  <si>
    <t>6.</t>
  </si>
  <si>
    <t xml:space="preserve">podsklop: SREDSTVA ZA DEKOLONIZACIJO S KLORHEKSIDIN GLUKONATOM </t>
  </si>
  <si>
    <t xml:space="preserve">SREDSTVA ZA DEKOLONIZACIJO S KLORHEKSIDIN GLUKONATOM </t>
  </si>
  <si>
    <t>MILO ZA ROKE IN KOŽO IN SLUZNICE, 500 mL, ANTISEPTIČNO</t>
  </si>
  <si>
    <t>4,5 % klorheksanid diglukonat, 4 % propan-2-ola</t>
  </si>
  <si>
    <t>7.</t>
  </si>
  <si>
    <t xml:space="preserve">podsklop: SREDSTVA ZA DEKOLONIZACIJO Z OKTENIDINOM </t>
  </si>
  <si>
    <t xml:space="preserve">SREDSTVA ZA DEKOLONIZACIJO Z OKTENIDINOM </t>
  </si>
  <si>
    <t>RAZTOPINA ZA UMIVANJE CELEGA TELESA, 500 mL</t>
  </si>
  <si>
    <t>oktenidin</t>
  </si>
  <si>
    <t>RAZTOPINA ZA IZPIRANJE UST IN ŽRELA, 250 mL</t>
  </si>
  <si>
    <t>SREDSTVO ZA OSKRBO RAN IN SLUZNIC, 500 mL</t>
  </si>
  <si>
    <t>SREDSTVO ZA RANE IN NOS, 20 mL</t>
  </si>
  <si>
    <t>IV.</t>
  </si>
  <si>
    <t>SREDSTVA ZA HIGIENSKO IN KIRURŠKO RAZKUŽEVANJE ROK</t>
  </si>
  <si>
    <t>podsklop: SREDSTVO ZA RAZKUŽEVANJE ROK</t>
  </si>
  <si>
    <t>SREDSTVO ZA RAZKUŽEVANJE ROK</t>
  </si>
  <si>
    <t>RAZKUŽILA ZA HIGIENSKO DEZINFEKCIJO ROK, 750 mL</t>
  </si>
  <si>
    <t>Razkužilo se bo uporabljalo kot polnilo za dozator NEXA (zagotovljena mora biti kompatibilnost)</t>
  </si>
  <si>
    <t>popoln virucid, ustreza standardom EN 1500, EN 14476, EN 13727, EN 13624</t>
  </si>
  <si>
    <t>podsklop: SREDSTVA ZA HIGIENO ROK IN OSTALA SREDSTVA ZA HIGIENO</t>
  </si>
  <si>
    <t>SREDSTVA ZA HIGIENO ROK IN OSTALA SREDSTVA ZA HIGIENO</t>
  </si>
  <si>
    <t>SREDSTVO ZA TESTIRANJE UČINKOVITOSTI  UPORABE RAZKUŽIL ZA ROKE</t>
  </si>
  <si>
    <t>EM=KOS, ki zadostuje za 500 ml pripravljene raztopine</t>
  </si>
  <si>
    <t>V.</t>
  </si>
  <si>
    <t>RAZKUŽILA ZA ČISTE PROSTORE</t>
  </si>
  <si>
    <t>podsklop: RAZKUŽILA IN KRPICE ZA RAZKUŽEVANJE ČISTIH PROSTOROV, sterilno</t>
  </si>
  <si>
    <t>RAZKUŽILA IN KRPICE ZA RAZKUŽEVANJE ČISTIH PROSTOROV, sterilno</t>
  </si>
  <si>
    <t>Etanol 70% brez spor -  v razpršilu, 1000 ml</t>
  </si>
  <si>
    <t>Sterilno</t>
  </si>
  <si>
    <t>Krpice, dim.: 20-25 cm x 20- 25 cm, v dozi, prepojene z denaturianim etanolom  70%, brez spor</t>
  </si>
  <si>
    <t>Pakirano do 100 krpic v dozi</t>
  </si>
  <si>
    <t>Opis v Prilogi</t>
  </si>
  <si>
    <t>kos = krpica</t>
  </si>
  <si>
    <t>Krpice, dim.: 20-25 cm x 20- 25 cm v dozi, prepojene z izopropilnim alkoholom  70%, brez spor</t>
  </si>
  <si>
    <t>podsklop: KRPE ZA TALNO RAZKUŽEVANJE ČISTIH PROSTOROV, sterilne</t>
  </si>
  <si>
    <t>KRPE ZA TALNO RAZKUŽEVANJE ČISTIH PROSTOROV, sterilne</t>
  </si>
  <si>
    <t>Krpe za talno razkuževanje  velikih površin, prepojene z biocidom na osnovi kvarternih amonijevih soli in bigvanidov</t>
  </si>
  <si>
    <t>Pakirano do 20 krpic v zavitku</t>
  </si>
  <si>
    <t>kos = krpa</t>
  </si>
  <si>
    <t>Krpe za talno razkuževanje  velikih površin, prepojene s sporocidom na osnovi vodikovega peroksida</t>
  </si>
  <si>
    <t>podsklop: RAZKUŽILO ZA RAZKUŽEVANJE ČISTIH PROSTOROV, SPOROCIDNO, STERILNO</t>
  </si>
  <si>
    <t>RAZKUŽILO ZA RAZKUŽEVANJE ČISTIH PROSTOROV, SPOROCIDNO, STERILNO</t>
  </si>
  <si>
    <t>Razkužilo sporocidno razkužilo v razpršilu</t>
  </si>
  <si>
    <t>Pakiranje: 1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</si>
</sst>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0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3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WqOohkAndmugJJVGAFcyOWNLmxc/S5qjVjdrosupIq5gPFIsWXlxvQKrIFhLe7BICdcOPtR4Ly6tkyrSoq4W5g==" saltValue="QkIZVy3+3VsGmfjnhzl9d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16-06/21&amp;RStran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rR78bNyaodGpeRcrrbeA3u++d2Vca1qHylsPN97nnZmRQtaXoiCv/3lUkhaWd9NNRLFLiw8sjmRAw5lCgKfGjw==" saltValue="1r9DOckDCfgC5FP6vjFb1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16-06/21&amp;RStran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LUiX2sz5XtjIdAmO4dCKkT8cIbibTYQISg6vUogmvEq1IlGikkd4jA5zDDYGNE8Bj3V22Ov4v8uzeIQnjxfiug==" saltValue="5viaOwZ/WQYrn3Z95Gaoo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16-06/21&amp;RStran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15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  <row r="5" spans="2:2" ht="13.5" thickBot="1" x14ac:dyDescent="0.3"/>
    <row r="6" spans="2:2" x14ac:dyDescent="0.25">
      <c r="B6" s="3"/>
    </row>
    <row r="7" spans="2:2" x14ac:dyDescent="0.25">
      <c r="B7" s="4" t="s">
        <v>51</v>
      </c>
    </row>
    <row r="8" spans="2:2" x14ac:dyDescent="0.25">
      <c r="B8" s="4" t="s">
        <v>52</v>
      </c>
    </row>
    <row r="9" spans="2:2" x14ac:dyDescent="0.25">
      <c r="B9" s="4" t="s">
        <v>53</v>
      </c>
    </row>
    <row r="10" spans="2:2" x14ac:dyDescent="0.25">
      <c r="B10" s="4" t="s">
        <v>54</v>
      </c>
    </row>
    <row r="11" spans="2:2" x14ac:dyDescent="0.25">
      <c r="B11" s="4" t="s">
        <v>55</v>
      </c>
    </row>
    <row r="12" spans="2:2" x14ac:dyDescent="0.25">
      <c r="B12" s="4" t="s">
        <v>56</v>
      </c>
    </row>
    <row r="13" spans="2:2" x14ac:dyDescent="0.25">
      <c r="B13" s="4"/>
    </row>
    <row r="14" spans="2:2" x14ac:dyDescent="0.25">
      <c r="B14" s="4" t="s">
        <v>57</v>
      </c>
    </row>
    <row r="15" spans="2:2" ht="13.5" thickBot="1" x14ac:dyDescent="0.3">
      <c r="B15" s="5" t="s">
        <v>58</v>
      </c>
    </row>
  </sheetData>
  <sheetProtection algorithmName="SHA-512" hashValue="2SpfPPY/rsHmOHV1p7xT73Q+8QchxW7NqvVQiDQ8vPfa7r9IhlveYYo2kqdFpxe3pa/JOF5ZT6ejSlYjIE/cPA==" saltValue="tODNGjZTWa3N8O5z311aH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16-06/21&amp;RStran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1" style="1" customWidth="1"/>
    <col min="4" max="4" width="16.85546875" style="1" customWidth="1"/>
    <col min="5" max="5" width="14.85546875" style="1" customWidth="1"/>
    <col min="6" max="6" width="13.140625" style="1" customWidth="1"/>
    <col min="7" max="7" width="23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59</v>
      </c>
    </row>
    <row r="5" spans="1:25" ht="18" x14ac:dyDescent="0.25">
      <c r="B5" s="65" t="s">
        <v>51</v>
      </c>
      <c r="C5" s="2" t="s">
        <v>60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61</v>
      </c>
      <c r="B11" s="57" t="s">
        <v>62</v>
      </c>
      <c r="C11" s="18" t="s">
        <v>63</v>
      </c>
      <c r="D11" s="18"/>
      <c r="E11" s="18"/>
      <c r="F11" s="18"/>
      <c r="G11" s="18"/>
      <c r="H11" s="18" t="s">
        <v>64</v>
      </c>
      <c r="I11" s="18"/>
      <c r="J11" s="8"/>
      <c r="K11" s="7"/>
      <c r="L11" s="18" t="s">
        <v>65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66</v>
      </c>
      <c r="B12" s="19" t="s">
        <v>67</v>
      </c>
      <c r="C12" s="20" t="s">
        <v>68</v>
      </c>
      <c r="D12" s="20" t="s">
        <v>69</v>
      </c>
      <c r="E12" s="20" t="s">
        <v>70</v>
      </c>
      <c r="F12" s="20" t="s">
        <v>71</v>
      </c>
      <c r="G12" s="20" t="s">
        <v>72</v>
      </c>
      <c r="H12" s="20" t="s">
        <v>73</v>
      </c>
      <c r="I12" s="20" t="s">
        <v>74</v>
      </c>
      <c r="J12" s="21" t="s">
        <v>75</v>
      </c>
      <c r="K12" s="19" t="s">
        <v>76</v>
      </c>
      <c r="L12" s="20" t="s">
        <v>77</v>
      </c>
      <c r="M12" s="20" t="s">
        <v>78</v>
      </c>
      <c r="N12" s="20" t="s">
        <v>79</v>
      </c>
      <c r="O12" s="20" t="s">
        <v>80</v>
      </c>
      <c r="P12" s="20" t="s">
        <v>81</v>
      </c>
      <c r="Q12" s="20" t="s">
        <v>82</v>
      </c>
      <c r="R12" s="20" t="s">
        <v>83</v>
      </c>
      <c r="S12" s="20" t="s">
        <v>84</v>
      </c>
      <c r="T12" s="20" t="s">
        <v>85</v>
      </c>
      <c r="U12" s="20" t="s">
        <v>86</v>
      </c>
      <c r="V12" s="20" t="s">
        <v>87</v>
      </c>
      <c r="W12" s="20" t="s">
        <v>88</v>
      </c>
      <c r="X12" s="20" t="s">
        <v>89</v>
      </c>
      <c r="Y12" s="21" t="s">
        <v>90</v>
      </c>
    </row>
    <row r="13" spans="1:25" ht="127.5" x14ac:dyDescent="0.25">
      <c r="A13" s="54" t="s">
        <v>91</v>
      </c>
      <c r="B13" s="9">
        <v>1</v>
      </c>
      <c r="C13" s="22" t="s">
        <v>92</v>
      </c>
      <c r="D13" s="22" t="s">
        <v>93</v>
      </c>
      <c r="E13" s="22" t="s">
        <v>94</v>
      </c>
      <c r="F13" s="22" t="s">
        <v>95</v>
      </c>
      <c r="G13" s="22" t="s">
        <v>96</v>
      </c>
      <c r="H13" s="23" t="s">
        <v>97</v>
      </c>
      <c r="I13" s="24">
        <v>45600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63.75" x14ac:dyDescent="0.25">
      <c r="A14" s="55" t="s">
        <v>91</v>
      </c>
      <c r="B14" s="11">
        <v>2</v>
      </c>
      <c r="C14" s="32" t="s">
        <v>98</v>
      </c>
      <c r="D14" s="32" t="s">
        <v>93</v>
      </c>
      <c r="E14" s="32" t="s">
        <v>99</v>
      </c>
      <c r="F14" s="32" t="s">
        <v>91</v>
      </c>
      <c r="G14" s="32" t="s">
        <v>91</v>
      </c>
      <c r="H14" s="33" t="s">
        <v>97</v>
      </c>
      <c r="I14" s="34">
        <v>80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63.75" x14ac:dyDescent="0.25">
      <c r="A15" s="55" t="s">
        <v>91</v>
      </c>
      <c r="B15" s="11">
        <v>3</v>
      </c>
      <c r="C15" s="32" t="s">
        <v>100</v>
      </c>
      <c r="D15" s="32" t="s">
        <v>93</v>
      </c>
      <c r="E15" s="32" t="s">
        <v>101</v>
      </c>
      <c r="F15" s="32" t="s">
        <v>91</v>
      </c>
      <c r="G15" s="32" t="s">
        <v>91</v>
      </c>
      <c r="H15" s="33" t="s">
        <v>102</v>
      </c>
      <c r="I15" s="34">
        <v>7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114.75" x14ac:dyDescent="0.25">
      <c r="A16" s="55" t="s">
        <v>91</v>
      </c>
      <c r="B16" s="11">
        <v>4</v>
      </c>
      <c r="C16" s="32" t="s">
        <v>103</v>
      </c>
      <c r="D16" s="32" t="s">
        <v>93</v>
      </c>
      <c r="E16" s="32" t="s">
        <v>104</v>
      </c>
      <c r="F16" s="32" t="s">
        <v>91</v>
      </c>
      <c r="G16" s="32" t="s">
        <v>91</v>
      </c>
      <c r="H16" s="33" t="s">
        <v>97</v>
      </c>
      <c r="I16" s="34">
        <v>1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63.75" x14ac:dyDescent="0.25">
      <c r="A17" s="55" t="s">
        <v>91</v>
      </c>
      <c r="B17" s="11">
        <v>5</v>
      </c>
      <c r="C17" s="32" t="s">
        <v>105</v>
      </c>
      <c r="D17" s="32" t="s">
        <v>93</v>
      </c>
      <c r="E17" s="32" t="s">
        <v>106</v>
      </c>
      <c r="F17" s="32" t="s">
        <v>91</v>
      </c>
      <c r="G17" s="32" t="s">
        <v>91</v>
      </c>
      <c r="H17" s="33" t="s">
        <v>102</v>
      </c>
      <c r="I17" s="34">
        <v>28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63.75" x14ac:dyDescent="0.25">
      <c r="A18" s="55" t="s">
        <v>91</v>
      </c>
      <c r="B18" s="11">
        <v>6</v>
      </c>
      <c r="C18" s="32" t="s">
        <v>107</v>
      </c>
      <c r="D18" s="32" t="s">
        <v>93</v>
      </c>
      <c r="E18" s="32" t="s">
        <v>106</v>
      </c>
      <c r="F18" s="32" t="s">
        <v>91</v>
      </c>
      <c r="G18" s="32" t="s">
        <v>91</v>
      </c>
      <c r="H18" s="33" t="s">
        <v>108</v>
      </c>
      <c r="I18" s="34">
        <v>15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63.75" x14ac:dyDescent="0.25">
      <c r="A19" s="55" t="s">
        <v>91</v>
      </c>
      <c r="B19" s="11">
        <v>7</v>
      </c>
      <c r="C19" s="32" t="s">
        <v>109</v>
      </c>
      <c r="D19" s="32" t="s">
        <v>93</v>
      </c>
      <c r="E19" s="32" t="s">
        <v>110</v>
      </c>
      <c r="F19" s="32" t="s">
        <v>91</v>
      </c>
      <c r="G19" s="32" t="s">
        <v>91</v>
      </c>
      <c r="H19" s="33" t="s">
        <v>102</v>
      </c>
      <c r="I19" s="34">
        <v>25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64.5" thickBot="1" x14ac:dyDescent="0.3">
      <c r="A20" s="56" t="s">
        <v>91</v>
      </c>
      <c r="B20" s="13">
        <v>8</v>
      </c>
      <c r="C20" s="42" t="s">
        <v>111</v>
      </c>
      <c r="D20" s="42" t="s">
        <v>93</v>
      </c>
      <c r="E20" s="42" t="s">
        <v>106</v>
      </c>
      <c r="F20" s="42" t="s">
        <v>91</v>
      </c>
      <c r="G20" s="42" t="s">
        <v>91</v>
      </c>
      <c r="H20" s="43" t="s">
        <v>102</v>
      </c>
      <c r="I20" s="44">
        <v>15</v>
      </c>
      <c r="J20" s="60"/>
      <c r="K20" s="13">
        <v>1</v>
      </c>
      <c r="L20" s="45"/>
      <c r="M20" s="46"/>
      <c r="N20" s="47">
        <f>IF(M20&gt;0,ROUND(L20/M20,4),0)</f>
        <v>0</v>
      </c>
      <c r="O20" s="48"/>
      <c r="P20" s="49"/>
      <c r="Q20" s="47">
        <f>ROUND(ROUND(N20,4)*(1-O20),4)</f>
        <v>0</v>
      </c>
      <c r="R20" s="47">
        <f>ROUND(ROUND(Q20,4)*(1+P20),4)</f>
        <v>0</v>
      </c>
      <c r="S20" s="47">
        <f>ROUND($I20*Q20,4)</f>
        <v>0</v>
      </c>
      <c r="T20" s="47">
        <f>ROUND($I20*R20,4)</f>
        <v>0</v>
      </c>
      <c r="U20" s="50"/>
      <c r="V20" s="50"/>
      <c r="W20" s="50"/>
      <c r="X20" s="50"/>
      <c r="Y20" s="51"/>
    </row>
    <row r="21" spans="1:25" ht="13.5" thickBot="1" x14ac:dyDescent="0.3">
      <c r="R21" s="61" t="s">
        <v>112</v>
      </c>
      <c r="S21" s="62">
        <f>SUM(S13:S20)</f>
        <v>0</v>
      </c>
      <c r="T21" s="63">
        <f>SUM(T13:T20)</f>
        <v>0</v>
      </c>
    </row>
  </sheetData>
  <sheetProtection algorithmName="SHA-512" hashValue="RSCPyAbPJhrBlRP00qtNpsSgD6LsAG5iiu48Hl6+5DQ+DwbC4PCvyPu7nTSXfGfP2EqwYQACMC8YkM0PI5r3uw==" saltValue="7pUXVGfQw0EzlB9rlpFzC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16-06/21&amp;RStran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2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1" style="1" customWidth="1"/>
    <col min="4" max="6" width="14.7109375" style="1" customWidth="1"/>
    <col min="7" max="7" width="22.42578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59</v>
      </c>
    </row>
    <row r="5" spans="1:25" ht="18" x14ac:dyDescent="0.25">
      <c r="B5" s="65" t="s">
        <v>113</v>
      </c>
      <c r="C5" s="2" t="s">
        <v>114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61</v>
      </c>
      <c r="B11" s="57" t="s">
        <v>62</v>
      </c>
      <c r="C11" s="18" t="s">
        <v>115</v>
      </c>
      <c r="D11" s="18"/>
      <c r="E11" s="18"/>
      <c r="F11" s="18"/>
      <c r="G11" s="18"/>
      <c r="H11" s="18" t="s">
        <v>116</v>
      </c>
      <c r="I11" s="18"/>
      <c r="J11" s="8"/>
      <c r="K11" s="7"/>
      <c r="L11" s="18" t="s">
        <v>117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66</v>
      </c>
      <c r="B12" s="19" t="s">
        <v>67</v>
      </c>
      <c r="C12" s="20" t="s">
        <v>68</v>
      </c>
      <c r="D12" s="20" t="s">
        <v>69</v>
      </c>
      <c r="E12" s="20" t="s">
        <v>70</v>
      </c>
      <c r="F12" s="20" t="s">
        <v>71</v>
      </c>
      <c r="G12" s="20" t="s">
        <v>72</v>
      </c>
      <c r="H12" s="20" t="s">
        <v>73</v>
      </c>
      <c r="I12" s="20" t="s">
        <v>74</v>
      </c>
      <c r="J12" s="21" t="s">
        <v>75</v>
      </c>
      <c r="K12" s="19" t="s">
        <v>76</v>
      </c>
      <c r="L12" s="20" t="s">
        <v>77</v>
      </c>
      <c r="M12" s="20" t="s">
        <v>78</v>
      </c>
      <c r="N12" s="20" t="s">
        <v>79</v>
      </c>
      <c r="O12" s="20" t="s">
        <v>80</v>
      </c>
      <c r="P12" s="20" t="s">
        <v>81</v>
      </c>
      <c r="Q12" s="20" t="s">
        <v>82</v>
      </c>
      <c r="R12" s="20" t="s">
        <v>83</v>
      </c>
      <c r="S12" s="20" t="s">
        <v>84</v>
      </c>
      <c r="T12" s="20" t="s">
        <v>85</v>
      </c>
      <c r="U12" s="20" t="s">
        <v>86</v>
      </c>
      <c r="V12" s="20" t="s">
        <v>87</v>
      </c>
      <c r="W12" s="20" t="s">
        <v>88</v>
      </c>
      <c r="X12" s="20" t="s">
        <v>89</v>
      </c>
      <c r="Y12" s="21" t="s">
        <v>90</v>
      </c>
    </row>
    <row r="13" spans="1:25" ht="63.75" x14ac:dyDescent="0.25">
      <c r="A13" s="54" t="s">
        <v>91</v>
      </c>
      <c r="B13" s="9">
        <v>1</v>
      </c>
      <c r="C13" s="22" t="s">
        <v>118</v>
      </c>
      <c r="D13" s="22" t="s">
        <v>93</v>
      </c>
      <c r="E13" s="22" t="s">
        <v>119</v>
      </c>
      <c r="F13" s="22" t="s">
        <v>120</v>
      </c>
      <c r="G13" s="22" t="s">
        <v>91</v>
      </c>
      <c r="H13" s="23" t="s">
        <v>102</v>
      </c>
      <c r="I13" s="24">
        <v>472600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64.5" thickBot="1" x14ac:dyDescent="0.3">
      <c r="A14" s="56" t="s">
        <v>91</v>
      </c>
      <c r="B14" s="13">
        <v>2</v>
      </c>
      <c r="C14" s="42" t="s">
        <v>121</v>
      </c>
      <c r="D14" s="42" t="s">
        <v>93</v>
      </c>
      <c r="E14" s="42" t="s">
        <v>119</v>
      </c>
      <c r="F14" s="42" t="s">
        <v>120</v>
      </c>
      <c r="G14" s="42" t="s">
        <v>91</v>
      </c>
      <c r="H14" s="43" t="s">
        <v>102</v>
      </c>
      <c r="I14" s="44">
        <v>178400</v>
      </c>
      <c r="J14" s="60"/>
      <c r="K14" s="13">
        <v>1</v>
      </c>
      <c r="L14" s="45"/>
      <c r="M14" s="46"/>
      <c r="N14" s="47">
        <f>IF(M14&gt;0,ROUND(L14/M14,4),0)</f>
        <v>0</v>
      </c>
      <c r="O14" s="48"/>
      <c r="P14" s="49"/>
      <c r="Q14" s="47">
        <f>ROUND(ROUND(N14,4)*(1-O14),4)</f>
        <v>0</v>
      </c>
      <c r="R14" s="47">
        <f>ROUND(ROUND(Q14,4)*(1+P14),4)</f>
        <v>0</v>
      </c>
      <c r="S14" s="47">
        <f>ROUND($I14*Q14,4)</f>
        <v>0</v>
      </c>
      <c r="T14" s="47">
        <f>ROUND($I14*R14,4)</f>
        <v>0</v>
      </c>
      <c r="U14" s="50"/>
      <c r="V14" s="50"/>
      <c r="W14" s="50"/>
      <c r="X14" s="50"/>
      <c r="Y14" s="51"/>
    </row>
    <row r="15" spans="1:25" ht="13.5" thickBot="1" x14ac:dyDescent="0.3">
      <c r="R15" s="61" t="s">
        <v>112</v>
      </c>
      <c r="S15" s="62">
        <f>SUM(S13:S14)</f>
        <v>0</v>
      </c>
      <c r="T15" s="63">
        <f>SUM(T13:T14)</f>
        <v>0</v>
      </c>
    </row>
    <row r="17" spans="1:25" ht="13.5" thickBot="1" x14ac:dyDescent="0.3"/>
    <row r="18" spans="1:25" ht="13.5" thickBot="1" x14ac:dyDescent="0.3">
      <c r="A18" s="52" t="s">
        <v>61</v>
      </c>
      <c r="B18" s="57" t="s">
        <v>122</v>
      </c>
      <c r="C18" s="18" t="s">
        <v>123</v>
      </c>
      <c r="D18" s="18"/>
      <c r="E18" s="18"/>
      <c r="F18" s="18"/>
      <c r="G18" s="18"/>
      <c r="H18" s="18" t="s">
        <v>116</v>
      </c>
      <c r="I18" s="18"/>
      <c r="J18" s="8"/>
      <c r="K18" s="7"/>
      <c r="L18" s="18" t="s">
        <v>124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8"/>
    </row>
    <row r="19" spans="1:25" ht="51.75" thickBot="1" x14ac:dyDescent="0.3">
      <c r="A19" s="53" t="s">
        <v>66</v>
      </c>
      <c r="B19" s="19" t="s">
        <v>67</v>
      </c>
      <c r="C19" s="20" t="s">
        <v>68</v>
      </c>
      <c r="D19" s="20" t="s">
        <v>69</v>
      </c>
      <c r="E19" s="20" t="s">
        <v>70</v>
      </c>
      <c r="F19" s="20" t="s">
        <v>71</v>
      </c>
      <c r="G19" s="20" t="s">
        <v>72</v>
      </c>
      <c r="H19" s="20" t="s">
        <v>73</v>
      </c>
      <c r="I19" s="20" t="s">
        <v>74</v>
      </c>
      <c r="J19" s="21" t="s">
        <v>75</v>
      </c>
      <c r="K19" s="19" t="s">
        <v>76</v>
      </c>
      <c r="L19" s="20" t="s">
        <v>77</v>
      </c>
      <c r="M19" s="20" t="s">
        <v>78</v>
      </c>
      <c r="N19" s="20" t="s">
        <v>79</v>
      </c>
      <c r="O19" s="20" t="s">
        <v>80</v>
      </c>
      <c r="P19" s="20" t="s">
        <v>81</v>
      </c>
      <c r="Q19" s="20" t="s">
        <v>82</v>
      </c>
      <c r="R19" s="20" t="s">
        <v>83</v>
      </c>
      <c r="S19" s="20" t="s">
        <v>84</v>
      </c>
      <c r="T19" s="20" t="s">
        <v>85</v>
      </c>
      <c r="U19" s="20" t="s">
        <v>86</v>
      </c>
      <c r="V19" s="20" t="s">
        <v>87</v>
      </c>
      <c r="W19" s="20" t="s">
        <v>88</v>
      </c>
      <c r="X19" s="20" t="s">
        <v>89</v>
      </c>
      <c r="Y19" s="21" t="s">
        <v>90</v>
      </c>
    </row>
    <row r="20" spans="1:25" ht="63.75" x14ac:dyDescent="0.25">
      <c r="A20" s="54" t="s">
        <v>91</v>
      </c>
      <c r="B20" s="9">
        <v>1</v>
      </c>
      <c r="C20" s="22" t="s">
        <v>125</v>
      </c>
      <c r="D20" s="22" t="s">
        <v>93</v>
      </c>
      <c r="E20" s="22" t="s">
        <v>119</v>
      </c>
      <c r="F20" s="22" t="s">
        <v>120</v>
      </c>
      <c r="G20" s="22" t="s">
        <v>91</v>
      </c>
      <c r="H20" s="23" t="s">
        <v>102</v>
      </c>
      <c r="I20" s="24">
        <v>295700</v>
      </c>
      <c r="J20" s="58"/>
      <c r="K20" s="9">
        <v>1</v>
      </c>
      <c r="L20" s="25"/>
      <c r="M20" s="26"/>
      <c r="N20" s="27">
        <f>IF(M20&gt;0,ROUND(L20/M20,4),0)</f>
        <v>0</v>
      </c>
      <c r="O20" s="28"/>
      <c r="P20" s="29"/>
      <c r="Q20" s="27">
        <f>ROUND(ROUND(N20,4)*(1-O20),4)</f>
        <v>0</v>
      </c>
      <c r="R20" s="27">
        <f>ROUND(ROUND(Q20,4)*(1+P20),4)</f>
        <v>0</v>
      </c>
      <c r="S20" s="27">
        <f>ROUND($I20*Q20,4)</f>
        <v>0</v>
      </c>
      <c r="T20" s="27">
        <f>ROUND($I20*R20,4)</f>
        <v>0</v>
      </c>
      <c r="U20" s="30"/>
      <c r="V20" s="30"/>
      <c r="W20" s="30"/>
      <c r="X20" s="30"/>
      <c r="Y20" s="31"/>
    </row>
    <row r="21" spans="1:25" ht="64.5" thickBot="1" x14ac:dyDescent="0.3">
      <c r="A21" s="56" t="s">
        <v>91</v>
      </c>
      <c r="B21" s="13">
        <v>2</v>
      </c>
      <c r="C21" s="42" t="s">
        <v>126</v>
      </c>
      <c r="D21" s="42" t="s">
        <v>93</v>
      </c>
      <c r="E21" s="42" t="s">
        <v>119</v>
      </c>
      <c r="F21" s="42" t="s">
        <v>120</v>
      </c>
      <c r="G21" s="42" t="s">
        <v>91</v>
      </c>
      <c r="H21" s="43" t="s">
        <v>102</v>
      </c>
      <c r="I21" s="44">
        <v>295700</v>
      </c>
      <c r="J21" s="60"/>
      <c r="K21" s="13">
        <v>1</v>
      </c>
      <c r="L21" s="45"/>
      <c r="M21" s="46"/>
      <c r="N21" s="47">
        <f>IF(M21&gt;0,ROUND(L21/M21,4),0)</f>
        <v>0</v>
      </c>
      <c r="O21" s="48"/>
      <c r="P21" s="49"/>
      <c r="Q21" s="47">
        <f>ROUND(ROUND(N21,4)*(1-O21),4)</f>
        <v>0</v>
      </c>
      <c r="R21" s="47">
        <f>ROUND(ROUND(Q21,4)*(1+P21),4)</f>
        <v>0</v>
      </c>
      <c r="S21" s="47">
        <f>ROUND($I21*Q21,4)</f>
        <v>0</v>
      </c>
      <c r="T21" s="47">
        <f>ROUND($I21*R21,4)</f>
        <v>0</v>
      </c>
      <c r="U21" s="50"/>
      <c r="V21" s="50"/>
      <c r="W21" s="50"/>
      <c r="X21" s="50"/>
      <c r="Y21" s="51"/>
    </row>
    <row r="22" spans="1:25" ht="13.5" thickBot="1" x14ac:dyDescent="0.3">
      <c r="R22" s="61" t="s">
        <v>112</v>
      </c>
      <c r="S22" s="62">
        <f>SUM(S20:S21)</f>
        <v>0</v>
      </c>
      <c r="T22" s="63">
        <f>SUM(T20:T21)</f>
        <v>0</v>
      </c>
    </row>
  </sheetData>
  <sheetProtection algorithmName="SHA-512" hashValue="BOYpeBQCflg2dNzk6Dmmvw+jteLo3MakYguayewU31Ryn83D6G3kPM4YIJjOO1XI7KZ8/9uRH7j7zi2qk7vqwg==" saltValue="0rRa40sbJ/TAosXKl0nJl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16-06/21&amp;RStran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6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45.42578125" style="1" customWidth="1"/>
    <col min="4" max="7" width="16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59</v>
      </c>
    </row>
    <row r="5" spans="1:25" ht="18" x14ac:dyDescent="0.25">
      <c r="B5" s="65" t="s">
        <v>127</v>
      </c>
      <c r="C5" s="2" t="s">
        <v>128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61</v>
      </c>
      <c r="B11" s="57" t="s">
        <v>62</v>
      </c>
      <c r="C11" s="18" t="s">
        <v>129</v>
      </c>
      <c r="D11" s="18"/>
      <c r="E11" s="18"/>
      <c r="F11" s="18"/>
      <c r="G11" s="18"/>
      <c r="H11" s="18" t="s">
        <v>64</v>
      </c>
      <c r="I11" s="18"/>
      <c r="J11" s="8"/>
      <c r="K11" s="7"/>
      <c r="L11" s="18" t="s">
        <v>130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66</v>
      </c>
      <c r="B12" s="19" t="s">
        <v>67</v>
      </c>
      <c r="C12" s="20" t="s">
        <v>68</v>
      </c>
      <c r="D12" s="20" t="s">
        <v>69</v>
      </c>
      <c r="E12" s="20" t="s">
        <v>70</v>
      </c>
      <c r="F12" s="20" t="s">
        <v>71</v>
      </c>
      <c r="G12" s="20" t="s">
        <v>72</v>
      </c>
      <c r="H12" s="20" t="s">
        <v>73</v>
      </c>
      <c r="I12" s="20" t="s">
        <v>74</v>
      </c>
      <c r="J12" s="21" t="s">
        <v>75</v>
      </c>
      <c r="K12" s="19" t="s">
        <v>76</v>
      </c>
      <c r="L12" s="20" t="s">
        <v>77</v>
      </c>
      <c r="M12" s="20" t="s">
        <v>78</v>
      </c>
      <c r="N12" s="20" t="s">
        <v>79</v>
      </c>
      <c r="O12" s="20" t="s">
        <v>80</v>
      </c>
      <c r="P12" s="20" t="s">
        <v>81</v>
      </c>
      <c r="Q12" s="20" t="s">
        <v>82</v>
      </c>
      <c r="R12" s="20" t="s">
        <v>83</v>
      </c>
      <c r="S12" s="20" t="s">
        <v>84</v>
      </c>
      <c r="T12" s="20" t="s">
        <v>85</v>
      </c>
      <c r="U12" s="20" t="s">
        <v>86</v>
      </c>
      <c r="V12" s="20" t="s">
        <v>87</v>
      </c>
      <c r="W12" s="20" t="s">
        <v>88</v>
      </c>
      <c r="X12" s="20" t="s">
        <v>89</v>
      </c>
      <c r="Y12" s="21" t="s">
        <v>90</v>
      </c>
    </row>
    <row r="13" spans="1:25" ht="76.5" x14ac:dyDescent="0.25">
      <c r="A13" s="54" t="s">
        <v>91</v>
      </c>
      <c r="B13" s="9">
        <v>1</v>
      </c>
      <c r="C13" s="22" t="s">
        <v>131</v>
      </c>
      <c r="D13" s="22" t="s">
        <v>93</v>
      </c>
      <c r="E13" s="22" t="s">
        <v>132</v>
      </c>
      <c r="F13" s="22" t="s">
        <v>91</v>
      </c>
      <c r="G13" s="22" t="s">
        <v>91</v>
      </c>
      <c r="H13" s="23" t="s">
        <v>102</v>
      </c>
      <c r="I13" s="24">
        <v>2135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63.75" x14ac:dyDescent="0.25">
      <c r="A14" s="55" t="s">
        <v>91</v>
      </c>
      <c r="B14" s="11">
        <v>2</v>
      </c>
      <c r="C14" s="32" t="s">
        <v>133</v>
      </c>
      <c r="D14" s="32" t="s">
        <v>93</v>
      </c>
      <c r="E14" s="32" t="s">
        <v>134</v>
      </c>
      <c r="F14" s="32" t="s">
        <v>91</v>
      </c>
      <c r="G14" s="32" t="s">
        <v>91</v>
      </c>
      <c r="H14" s="33" t="s">
        <v>135</v>
      </c>
      <c r="I14" s="34">
        <v>217350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63.75" x14ac:dyDescent="0.25">
      <c r="A15" s="55" t="s">
        <v>91</v>
      </c>
      <c r="B15" s="11">
        <v>3</v>
      </c>
      <c r="C15" s="32" t="s">
        <v>136</v>
      </c>
      <c r="D15" s="32" t="s">
        <v>93</v>
      </c>
      <c r="E15" s="32" t="s">
        <v>134</v>
      </c>
      <c r="F15" s="32" t="s">
        <v>91</v>
      </c>
      <c r="G15" s="32" t="s">
        <v>91</v>
      </c>
      <c r="H15" s="33" t="s">
        <v>102</v>
      </c>
      <c r="I15" s="34">
        <v>1305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64.5" thickBot="1" x14ac:dyDescent="0.3">
      <c r="A16" s="56" t="s">
        <v>91</v>
      </c>
      <c r="B16" s="13">
        <v>4</v>
      </c>
      <c r="C16" s="42" t="s">
        <v>137</v>
      </c>
      <c r="D16" s="42" t="s">
        <v>93</v>
      </c>
      <c r="E16" s="42" t="s">
        <v>134</v>
      </c>
      <c r="F16" s="42" t="s">
        <v>91</v>
      </c>
      <c r="G16" s="42" t="s">
        <v>91</v>
      </c>
      <c r="H16" s="43" t="s">
        <v>135</v>
      </c>
      <c r="I16" s="44">
        <v>395750</v>
      </c>
      <c r="J16" s="60"/>
      <c r="K16" s="13">
        <v>1</v>
      </c>
      <c r="L16" s="45"/>
      <c r="M16" s="46"/>
      <c r="N16" s="47">
        <f>IF(M16&gt;0,ROUND(L16/M16,4),0)</f>
        <v>0</v>
      </c>
      <c r="O16" s="48"/>
      <c r="P16" s="49"/>
      <c r="Q16" s="47">
        <f>ROUND(ROUND(N16,4)*(1-O16),4)</f>
        <v>0</v>
      </c>
      <c r="R16" s="47">
        <f>ROUND(ROUND(Q16,4)*(1+P16),4)</f>
        <v>0</v>
      </c>
      <c r="S16" s="47">
        <f>ROUND($I16*Q16,4)</f>
        <v>0</v>
      </c>
      <c r="T16" s="47">
        <f>ROUND($I16*R16,4)</f>
        <v>0</v>
      </c>
      <c r="U16" s="50"/>
      <c r="V16" s="50"/>
      <c r="W16" s="50"/>
      <c r="X16" s="50"/>
      <c r="Y16" s="51"/>
    </row>
    <row r="17" spans="1:25" ht="13.5" thickBot="1" x14ac:dyDescent="0.3">
      <c r="R17" s="61" t="s">
        <v>112</v>
      </c>
      <c r="S17" s="62">
        <f>SUM(S13:S16)</f>
        <v>0</v>
      </c>
      <c r="T17" s="63">
        <f>SUM(T13:T16)</f>
        <v>0</v>
      </c>
    </row>
    <row r="19" spans="1:25" ht="13.5" thickBot="1" x14ac:dyDescent="0.3"/>
    <row r="20" spans="1:25" ht="13.5" thickBot="1" x14ac:dyDescent="0.3">
      <c r="A20" s="52" t="s">
        <v>61</v>
      </c>
      <c r="B20" s="57" t="s">
        <v>122</v>
      </c>
      <c r="C20" s="18" t="s">
        <v>138</v>
      </c>
      <c r="D20" s="18"/>
      <c r="E20" s="18"/>
      <c r="F20" s="18"/>
      <c r="G20" s="18"/>
      <c r="H20" s="18" t="s">
        <v>64</v>
      </c>
      <c r="I20" s="18"/>
      <c r="J20" s="8"/>
      <c r="K20" s="7"/>
      <c r="L20" s="18" t="s">
        <v>139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8"/>
    </row>
    <row r="21" spans="1:25" ht="51.75" thickBot="1" x14ac:dyDescent="0.3">
      <c r="A21" s="53" t="s">
        <v>66</v>
      </c>
      <c r="B21" s="19" t="s">
        <v>67</v>
      </c>
      <c r="C21" s="20" t="s">
        <v>68</v>
      </c>
      <c r="D21" s="20" t="s">
        <v>69</v>
      </c>
      <c r="E21" s="20" t="s">
        <v>70</v>
      </c>
      <c r="F21" s="20" t="s">
        <v>71</v>
      </c>
      <c r="G21" s="20" t="s">
        <v>72</v>
      </c>
      <c r="H21" s="20" t="s">
        <v>73</v>
      </c>
      <c r="I21" s="20" t="s">
        <v>74</v>
      </c>
      <c r="J21" s="21" t="s">
        <v>75</v>
      </c>
      <c r="K21" s="19" t="s">
        <v>76</v>
      </c>
      <c r="L21" s="20" t="s">
        <v>77</v>
      </c>
      <c r="M21" s="20" t="s">
        <v>78</v>
      </c>
      <c r="N21" s="20" t="s">
        <v>79</v>
      </c>
      <c r="O21" s="20" t="s">
        <v>80</v>
      </c>
      <c r="P21" s="20" t="s">
        <v>81</v>
      </c>
      <c r="Q21" s="20" t="s">
        <v>82</v>
      </c>
      <c r="R21" s="20" t="s">
        <v>83</v>
      </c>
      <c r="S21" s="20" t="s">
        <v>84</v>
      </c>
      <c r="T21" s="20" t="s">
        <v>85</v>
      </c>
      <c r="U21" s="20" t="s">
        <v>86</v>
      </c>
      <c r="V21" s="20" t="s">
        <v>87</v>
      </c>
      <c r="W21" s="20" t="s">
        <v>88</v>
      </c>
      <c r="X21" s="20" t="s">
        <v>89</v>
      </c>
      <c r="Y21" s="21" t="s">
        <v>90</v>
      </c>
    </row>
    <row r="22" spans="1:25" ht="63.75" x14ac:dyDescent="0.25">
      <c r="A22" s="54" t="s">
        <v>91</v>
      </c>
      <c r="B22" s="9">
        <v>1</v>
      </c>
      <c r="C22" s="22" t="s">
        <v>140</v>
      </c>
      <c r="D22" s="22" t="s">
        <v>93</v>
      </c>
      <c r="E22" s="22" t="s">
        <v>141</v>
      </c>
      <c r="F22" s="22" t="s">
        <v>91</v>
      </c>
      <c r="G22" s="22" t="s">
        <v>91</v>
      </c>
      <c r="H22" s="23" t="s">
        <v>135</v>
      </c>
      <c r="I22" s="24">
        <v>250</v>
      </c>
      <c r="J22" s="58"/>
      <c r="K22" s="9">
        <v>1</v>
      </c>
      <c r="L22" s="25"/>
      <c r="M22" s="26"/>
      <c r="N22" s="27">
        <f>IF(M22&gt;0,ROUND(L22/M22,4),0)</f>
        <v>0</v>
      </c>
      <c r="O22" s="28"/>
      <c r="P22" s="29"/>
      <c r="Q22" s="27">
        <f>ROUND(ROUND(N22,4)*(1-O22),4)</f>
        <v>0</v>
      </c>
      <c r="R22" s="27">
        <f>ROUND(ROUND(Q22,4)*(1+P22),4)</f>
        <v>0</v>
      </c>
      <c r="S22" s="27">
        <f>ROUND($I22*Q22,4)</f>
        <v>0</v>
      </c>
      <c r="T22" s="27">
        <f>ROUND($I22*R22,4)</f>
        <v>0</v>
      </c>
      <c r="U22" s="30"/>
      <c r="V22" s="30"/>
      <c r="W22" s="30"/>
      <c r="X22" s="30"/>
      <c r="Y22" s="31"/>
    </row>
    <row r="23" spans="1:25" ht="63.75" x14ac:dyDescent="0.25">
      <c r="A23" s="55" t="s">
        <v>91</v>
      </c>
      <c r="B23" s="11">
        <v>2</v>
      </c>
      <c r="C23" s="32" t="s">
        <v>142</v>
      </c>
      <c r="D23" s="32" t="s">
        <v>93</v>
      </c>
      <c r="E23" s="32" t="s">
        <v>141</v>
      </c>
      <c r="F23" s="32" t="s">
        <v>91</v>
      </c>
      <c r="G23" s="32" t="s">
        <v>91</v>
      </c>
      <c r="H23" s="33" t="s">
        <v>102</v>
      </c>
      <c r="I23" s="34">
        <v>804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102.75" thickBot="1" x14ac:dyDescent="0.3">
      <c r="A24" s="56" t="s">
        <v>91</v>
      </c>
      <c r="B24" s="13">
        <v>3</v>
      </c>
      <c r="C24" s="42" t="s">
        <v>143</v>
      </c>
      <c r="D24" s="42" t="s">
        <v>93</v>
      </c>
      <c r="E24" s="42" t="s">
        <v>144</v>
      </c>
      <c r="F24" s="42" t="s">
        <v>91</v>
      </c>
      <c r="G24" s="42" t="s">
        <v>91</v>
      </c>
      <c r="H24" s="43" t="s">
        <v>102</v>
      </c>
      <c r="I24" s="44">
        <v>126</v>
      </c>
      <c r="J24" s="60"/>
      <c r="K24" s="13">
        <v>1</v>
      </c>
      <c r="L24" s="45"/>
      <c r="M24" s="46"/>
      <c r="N24" s="47">
        <f>IF(M24&gt;0,ROUND(L24/M24,4),0)</f>
        <v>0</v>
      </c>
      <c r="O24" s="48"/>
      <c r="P24" s="49"/>
      <c r="Q24" s="47">
        <f>ROUND(ROUND(N24,4)*(1-O24),4)</f>
        <v>0</v>
      </c>
      <c r="R24" s="47">
        <f>ROUND(ROUND(Q24,4)*(1+P24),4)</f>
        <v>0</v>
      </c>
      <c r="S24" s="47">
        <f>ROUND($I24*Q24,4)</f>
        <v>0</v>
      </c>
      <c r="T24" s="47">
        <f>ROUND($I24*R24,4)</f>
        <v>0</v>
      </c>
      <c r="U24" s="50"/>
      <c r="V24" s="50"/>
      <c r="W24" s="50"/>
      <c r="X24" s="50"/>
      <c r="Y24" s="51"/>
    </row>
    <row r="25" spans="1:25" ht="13.5" thickBot="1" x14ac:dyDescent="0.3">
      <c r="R25" s="61" t="s">
        <v>112</v>
      </c>
      <c r="S25" s="62">
        <f>SUM(S22:S24)</f>
        <v>0</v>
      </c>
      <c r="T25" s="63">
        <f>SUM(T22:T24)</f>
        <v>0</v>
      </c>
    </row>
    <row r="27" spans="1:25" ht="13.5" thickBot="1" x14ac:dyDescent="0.3"/>
    <row r="28" spans="1:25" ht="13.5" thickBot="1" x14ac:dyDescent="0.3">
      <c r="A28" s="52" t="s">
        <v>61</v>
      </c>
      <c r="B28" s="57" t="s">
        <v>145</v>
      </c>
      <c r="C28" s="18" t="s">
        <v>146</v>
      </c>
      <c r="D28" s="18"/>
      <c r="E28" s="18"/>
      <c r="F28" s="18"/>
      <c r="G28" s="18"/>
      <c r="H28" s="18" t="s">
        <v>64</v>
      </c>
      <c r="I28" s="18"/>
      <c r="J28" s="8"/>
      <c r="K28" s="7"/>
      <c r="L28" s="18" t="s">
        <v>147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8"/>
    </row>
    <row r="29" spans="1:25" ht="51.75" thickBot="1" x14ac:dyDescent="0.3">
      <c r="A29" s="53" t="s">
        <v>66</v>
      </c>
      <c r="B29" s="19" t="s">
        <v>67</v>
      </c>
      <c r="C29" s="20" t="s">
        <v>68</v>
      </c>
      <c r="D29" s="20" t="s">
        <v>69</v>
      </c>
      <c r="E29" s="20" t="s">
        <v>70</v>
      </c>
      <c r="F29" s="20" t="s">
        <v>71</v>
      </c>
      <c r="G29" s="20" t="s">
        <v>72</v>
      </c>
      <c r="H29" s="20" t="s">
        <v>73</v>
      </c>
      <c r="I29" s="20" t="s">
        <v>74</v>
      </c>
      <c r="J29" s="21" t="s">
        <v>75</v>
      </c>
      <c r="K29" s="19" t="s">
        <v>76</v>
      </c>
      <c r="L29" s="20" t="s">
        <v>77</v>
      </c>
      <c r="M29" s="20" t="s">
        <v>78</v>
      </c>
      <c r="N29" s="20" t="s">
        <v>79</v>
      </c>
      <c r="O29" s="20" t="s">
        <v>80</v>
      </c>
      <c r="P29" s="20" t="s">
        <v>81</v>
      </c>
      <c r="Q29" s="20" t="s">
        <v>82</v>
      </c>
      <c r="R29" s="20" t="s">
        <v>83</v>
      </c>
      <c r="S29" s="20" t="s">
        <v>84</v>
      </c>
      <c r="T29" s="20" t="s">
        <v>85</v>
      </c>
      <c r="U29" s="20" t="s">
        <v>86</v>
      </c>
      <c r="V29" s="20" t="s">
        <v>87</v>
      </c>
      <c r="W29" s="20" t="s">
        <v>88</v>
      </c>
      <c r="X29" s="20" t="s">
        <v>89</v>
      </c>
      <c r="Y29" s="21" t="s">
        <v>90</v>
      </c>
    </row>
    <row r="30" spans="1:25" ht="64.5" thickBot="1" x14ac:dyDescent="0.3">
      <c r="A30" s="77" t="s">
        <v>91</v>
      </c>
      <c r="B30" s="78">
        <v>1</v>
      </c>
      <c r="C30" s="67" t="s">
        <v>148</v>
      </c>
      <c r="D30" s="67" t="s">
        <v>93</v>
      </c>
      <c r="E30" s="67" t="s">
        <v>149</v>
      </c>
      <c r="F30" s="67" t="s">
        <v>91</v>
      </c>
      <c r="G30" s="67" t="s">
        <v>91</v>
      </c>
      <c r="H30" s="68" t="s">
        <v>102</v>
      </c>
      <c r="I30" s="69">
        <v>484</v>
      </c>
      <c r="J30" s="79"/>
      <c r="K30" s="78">
        <v>1</v>
      </c>
      <c r="L30" s="70"/>
      <c r="M30" s="71"/>
      <c r="N30" s="72">
        <f>IF(M30&gt;0,ROUND(L30/M30,4),0)</f>
        <v>0</v>
      </c>
      <c r="O30" s="73"/>
      <c r="P30" s="74"/>
      <c r="Q30" s="72">
        <f>ROUND(ROUND(N30,4)*(1-O30),4)</f>
        <v>0</v>
      </c>
      <c r="R30" s="72">
        <f>ROUND(ROUND(Q30,4)*(1+P30),4)</f>
        <v>0</v>
      </c>
      <c r="S30" s="72">
        <f>ROUND($I30*Q30,4)</f>
        <v>0</v>
      </c>
      <c r="T30" s="72">
        <f>ROUND($I30*R30,4)</f>
        <v>0</v>
      </c>
      <c r="U30" s="75"/>
      <c r="V30" s="75"/>
      <c r="W30" s="75"/>
      <c r="X30" s="75"/>
      <c r="Y30" s="76"/>
    </row>
    <row r="31" spans="1:25" ht="13.5" thickBot="1" x14ac:dyDescent="0.3">
      <c r="R31" s="61" t="s">
        <v>112</v>
      </c>
      <c r="S31" s="62">
        <f>SUM(S30:S30)</f>
        <v>0</v>
      </c>
      <c r="T31" s="63">
        <f>SUM(T30:T30)</f>
        <v>0</v>
      </c>
    </row>
    <row r="33" spans="1:25" ht="13.5" thickBot="1" x14ac:dyDescent="0.3"/>
    <row r="34" spans="1:25" ht="13.5" thickBot="1" x14ac:dyDescent="0.3">
      <c r="A34" s="52" t="s">
        <v>61</v>
      </c>
      <c r="B34" s="57" t="s">
        <v>150</v>
      </c>
      <c r="C34" s="18" t="s">
        <v>151</v>
      </c>
      <c r="D34" s="18"/>
      <c r="E34" s="18"/>
      <c r="F34" s="18"/>
      <c r="G34" s="18"/>
      <c r="H34" s="18" t="s">
        <v>64</v>
      </c>
      <c r="I34" s="18"/>
      <c r="J34" s="8"/>
      <c r="K34" s="7"/>
      <c r="L34" s="18" t="s">
        <v>152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8"/>
    </row>
    <row r="35" spans="1:25" ht="51.75" thickBot="1" x14ac:dyDescent="0.3">
      <c r="A35" s="53" t="s">
        <v>66</v>
      </c>
      <c r="B35" s="19" t="s">
        <v>67</v>
      </c>
      <c r="C35" s="20" t="s">
        <v>68</v>
      </c>
      <c r="D35" s="20" t="s">
        <v>69</v>
      </c>
      <c r="E35" s="20" t="s">
        <v>70</v>
      </c>
      <c r="F35" s="20" t="s">
        <v>71</v>
      </c>
      <c r="G35" s="20" t="s">
        <v>72</v>
      </c>
      <c r="H35" s="20" t="s">
        <v>73</v>
      </c>
      <c r="I35" s="20" t="s">
        <v>74</v>
      </c>
      <c r="J35" s="21" t="s">
        <v>75</v>
      </c>
      <c r="K35" s="19" t="s">
        <v>76</v>
      </c>
      <c r="L35" s="20" t="s">
        <v>77</v>
      </c>
      <c r="M35" s="20" t="s">
        <v>78</v>
      </c>
      <c r="N35" s="20" t="s">
        <v>79</v>
      </c>
      <c r="O35" s="20" t="s">
        <v>80</v>
      </c>
      <c r="P35" s="20" t="s">
        <v>81</v>
      </c>
      <c r="Q35" s="20" t="s">
        <v>82</v>
      </c>
      <c r="R35" s="20" t="s">
        <v>83</v>
      </c>
      <c r="S35" s="20" t="s">
        <v>84</v>
      </c>
      <c r="T35" s="20" t="s">
        <v>85</v>
      </c>
      <c r="U35" s="20" t="s">
        <v>86</v>
      </c>
      <c r="V35" s="20" t="s">
        <v>87</v>
      </c>
      <c r="W35" s="20" t="s">
        <v>88</v>
      </c>
      <c r="X35" s="20" t="s">
        <v>89</v>
      </c>
      <c r="Y35" s="21" t="s">
        <v>90</v>
      </c>
    </row>
    <row r="36" spans="1:25" ht="64.5" thickBot="1" x14ac:dyDescent="0.3">
      <c r="A36" s="77" t="s">
        <v>91</v>
      </c>
      <c r="B36" s="78">
        <v>1</v>
      </c>
      <c r="C36" s="67" t="s">
        <v>153</v>
      </c>
      <c r="D36" s="67" t="s">
        <v>93</v>
      </c>
      <c r="E36" s="67" t="s">
        <v>154</v>
      </c>
      <c r="F36" s="67" t="s">
        <v>155</v>
      </c>
      <c r="G36" s="67" t="s">
        <v>156</v>
      </c>
      <c r="H36" s="68" t="s">
        <v>102</v>
      </c>
      <c r="I36" s="69">
        <v>236500</v>
      </c>
      <c r="J36" s="79"/>
      <c r="K36" s="78">
        <v>1</v>
      </c>
      <c r="L36" s="70"/>
      <c r="M36" s="71"/>
      <c r="N36" s="72">
        <f>IF(M36&gt;0,ROUND(L36/M36,4),0)</f>
        <v>0</v>
      </c>
      <c r="O36" s="73"/>
      <c r="P36" s="74"/>
      <c r="Q36" s="72">
        <f>ROUND(ROUND(N36,4)*(1-O36),4)</f>
        <v>0</v>
      </c>
      <c r="R36" s="72">
        <f>ROUND(ROUND(Q36,4)*(1+P36),4)</f>
        <v>0</v>
      </c>
      <c r="S36" s="72">
        <f>ROUND($I36*Q36,4)</f>
        <v>0</v>
      </c>
      <c r="T36" s="72">
        <f>ROUND($I36*R36,4)</f>
        <v>0</v>
      </c>
      <c r="U36" s="75"/>
      <c r="V36" s="75"/>
      <c r="W36" s="75"/>
      <c r="X36" s="75"/>
      <c r="Y36" s="76"/>
    </row>
    <row r="37" spans="1:25" ht="13.5" thickBot="1" x14ac:dyDescent="0.3">
      <c r="R37" s="61" t="s">
        <v>112</v>
      </c>
      <c r="S37" s="62">
        <f>SUM(S36:S36)</f>
        <v>0</v>
      </c>
      <c r="T37" s="63">
        <f>SUM(T36:T36)</f>
        <v>0</v>
      </c>
    </row>
    <row r="39" spans="1:25" ht="13.5" thickBot="1" x14ac:dyDescent="0.3"/>
    <row r="40" spans="1:25" ht="13.5" thickBot="1" x14ac:dyDescent="0.3">
      <c r="A40" s="52" t="s">
        <v>61</v>
      </c>
      <c r="B40" s="57" t="s">
        <v>157</v>
      </c>
      <c r="C40" s="18" t="s">
        <v>158</v>
      </c>
      <c r="D40" s="18"/>
      <c r="E40" s="18"/>
      <c r="F40" s="18"/>
      <c r="G40" s="18"/>
      <c r="H40" s="18" t="s">
        <v>116</v>
      </c>
      <c r="I40" s="18"/>
      <c r="J40" s="8"/>
      <c r="K40" s="7"/>
      <c r="L40" s="18" t="s">
        <v>159</v>
      </c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8"/>
    </row>
    <row r="41" spans="1:25" ht="51.75" thickBot="1" x14ac:dyDescent="0.3">
      <c r="A41" s="53" t="s">
        <v>66</v>
      </c>
      <c r="B41" s="19" t="s">
        <v>67</v>
      </c>
      <c r="C41" s="20" t="s">
        <v>68</v>
      </c>
      <c r="D41" s="20" t="s">
        <v>69</v>
      </c>
      <c r="E41" s="20" t="s">
        <v>70</v>
      </c>
      <c r="F41" s="20" t="s">
        <v>71</v>
      </c>
      <c r="G41" s="20" t="s">
        <v>72</v>
      </c>
      <c r="H41" s="20" t="s">
        <v>73</v>
      </c>
      <c r="I41" s="20" t="s">
        <v>74</v>
      </c>
      <c r="J41" s="21" t="s">
        <v>75</v>
      </c>
      <c r="K41" s="19" t="s">
        <v>76</v>
      </c>
      <c r="L41" s="20" t="s">
        <v>77</v>
      </c>
      <c r="M41" s="20" t="s">
        <v>78</v>
      </c>
      <c r="N41" s="20" t="s">
        <v>79</v>
      </c>
      <c r="O41" s="20" t="s">
        <v>80</v>
      </c>
      <c r="P41" s="20" t="s">
        <v>81</v>
      </c>
      <c r="Q41" s="20" t="s">
        <v>82</v>
      </c>
      <c r="R41" s="20" t="s">
        <v>83</v>
      </c>
      <c r="S41" s="20" t="s">
        <v>84</v>
      </c>
      <c r="T41" s="20" t="s">
        <v>85</v>
      </c>
      <c r="U41" s="20" t="s">
        <v>86</v>
      </c>
      <c r="V41" s="20" t="s">
        <v>87</v>
      </c>
      <c r="W41" s="20" t="s">
        <v>88</v>
      </c>
      <c r="X41" s="20" t="s">
        <v>89</v>
      </c>
      <c r="Y41" s="21" t="s">
        <v>90</v>
      </c>
    </row>
    <row r="42" spans="1:25" ht="63.75" x14ac:dyDescent="0.25">
      <c r="A42" s="54" t="s">
        <v>91</v>
      </c>
      <c r="B42" s="9">
        <v>1</v>
      </c>
      <c r="C42" s="22" t="s">
        <v>160</v>
      </c>
      <c r="D42" s="22" t="s">
        <v>93</v>
      </c>
      <c r="E42" s="22" t="s">
        <v>161</v>
      </c>
      <c r="F42" s="22" t="s">
        <v>91</v>
      </c>
      <c r="G42" s="22" t="s">
        <v>91</v>
      </c>
      <c r="H42" s="23" t="s">
        <v>102</v>
      </c>
      <c r="I42" s="24">
        <v>11</v>
      </c>
      <c r="J42" s="58"/>
      <c r="K42" s="9">
        <v>1</v>
      </c>
      <c r="L42" s="25"/>
      <c r="M42" s="26"/>
      <c r="N42" s="27">
        <f>IF(M42&gt;0,ROUND(L42/M42,4),0)</f>
        <v>0</v>
      </c>
      <c r="O42" s="28"/>
      <c r="P42" s="29"/>
      <c r="Q42" s="27">
        <f>ROUND(ROUND(N42,4)*(1-O42),4)</f>
        <v>0</v>
      </c>
      <c r="R42" s="27">
        <f>ROUND(ROUND(Q42,4)*(1+P42),4)</f>
        <v>0</v>
      </c>
      <c r="S42" s="27">
        <f>ROUND($I42*Q42,4)</f>
        <v>0</v>
      </c>
      <c r="T42" s="27">
        <f>ROUND($I42*R42,4)</f>
        <v>0</v>
      </c>
      <c r="U42" s="30"/>
      <c r="V42" s="30"/>
      <c r="W42" s="30"/>
      <c r="X42" s="30"/>
      <c r="Y42" s="31"/>
    </row>
    <row r="43" spans="1:25" ht="63.75" x14ac:dyDescent="0.25">
      <c r="A43" s="55" t="s">
        <v>91</v>
      </c>
      <c r="B43" s="11">
        <v>2</v>
      </c>
      <c r="C43" s="32" t="s">
        <v>162</v>
      </c>
      <c r="D43" s="32" t="s">
        <v>93</v>
      </c>
      <c r="E43" s="32" t="s">
        <v>161</v>
      </c>
      <c r="F43" s="32" t="s">
        <v>91</v>
      </c>
      <c r="G43" s="32" t="s">
        <v>91</v>
      </c>
      <c r="H43" s="33" t="s">
        <v>102</v>
      </c>
      <c r="I43" s="34">
        <v>27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63.75" x14ac:dyDescent="0.25">
      <c r="A44" s="55" t="s">
        <v>91</v>
      </c>
      <c r="B44" s="11">
        <v>3</v>
      </c>
      <c r="C44" s="32" t="s">
        <v>163</v>
      </c>
      <c r="D44" s="32" t="s">
        <v>93</v>
      </c>
      <c r="E44" s="32" t="s">
        <v>161</v>
      </c>
      <c r="F44" s="32" t="s">
        <v>91</v>
      </c>
      <c r="G44" s="32" t="s">
        <v>91</v>
      </c>
      <c r="H44" s="33" t="s">
        <v>102</v>
      </c>
      <c r="I44" s="34">
        <v>15</v>
      </c>
      <c r="J44" s="59"/>
      <c r="K44" s="11">
        <v>1</v>
      </c>
      <c r="L44" s="35"/>
      <c r="M44" s="36"/>
      <c r="N44" s="37">
        <f>IF(M44&gt;0,ROUND(L44/M44,4),0)</f>
        <v>0</v>
      </c>
      <c r="O44" s="38"/>
      <c r="P44" s="39"/>
      <c r="Q44" s="37">
        <f>ROUND(ROUND(N44,4)*(1-O44),4)</f>
        <v>0</v>
      </c>
      <c r="R44" s="37">
        <f>ROUND(ROUND(Q44,4)*(1+P44),4)</f>
        <v>0</v>
      </c>
      <c r="S44" s="37">
        <f>ROUND($I44*Q44,4)</f>
        <v>0</v>
      </c>
      <c r="T44" s="37">
        <f>ROUND($I44*R44,4)</f>
        <v>0</v>
      </c>
      <c r="U44" s="40"/>
      <c r="V44" s="40"/>
      <c r="W44" s="40"/>
      <c r="X44" s="40"/>
      <c r="Y44" s="41"/>
    </row>
    <row r="45" spans="1:25" ht="64.5" thickBot="1" x14ac:dyDescent="0.3">
      <c r="A45" s="56" t="s">
        <v>91</v>
      </c>
      <c r="B45" s="13">
        <v>4</v>
      </c>
      <c r="C45" s="42" t="s">
        <v>164</v>
      </c>
      <c r="D45" s="42" t="s">
        <v>93</v>
      </c>
      <c r="E45" s="42" t="s">
        <v>165</v>
      </c>
      <c r="F45" s="42" t="s">
        <v>91</v>
      </c>
      <c r="G45" s="42" t="s">
        <v>91</v>
      </c>
      <c r="H45" s="43" t="s">
        <v>102</v>
      </c>
      <c r="I45" s="44">
        <v>13</v>
      </c>
      <c r="J45" s="60"/>
      <c r="K45" s="13">
        <v>1</v>
      </c>
      <c r="L45" s="45"/>
      <c r="M45" s="46"/>
      <c r="N45" s="47">
        <f>IF(M45&gt;0,ROUND(L45/M45,4),0)</f>
        <v>0</v>
      </c>
      <c r="O45" s="48"/>
      <c r="P45" s="49"/>
      <c r="Q45" s="47">
        <f>ROUND(ROUND(N45,4)*(1-O45),4)</f>
        <v>0</v>
      </c>
      <c r="R45" s="47">
        <f>ROUND(ROUND(Q45,4)*(1+P45),4)</f>
        <v>0</v>
      </c>
      <c r="S45" s="47">
        <f>ROUND($I45*Q45,4)</f>
        <v>0</v>
      </c>
      <c r="T45" s="47">
        <f>ROUND($I45*R45,4)</f>
        <v>0</v>
      </c>
      <c r="U45" s="50"/>
      <c r="V45" s="50"/>
      <c r="W45" s="50"/>
      <c r="X45" s="50"/>
      <c r="Y45" s="51"/>
    </row>
    <row r="46" spans="1:25" ht="13.5" thickBot="1" x14ac:dyDescent="0.3">
      <c r="R46" s="61" t="s">
        <v>112</v>
      </c>
      <c r="S46" s="62">
        <f>SUM(S42:S45)</f>
        <v>0</v>
      </c>
      <c r="T46" s="63">
        <f>SUM(T42:T45)</f>
        <v>0</v>
      </c>
    </row>
    <row r="48" spans="1:25" ht="13.5" thickBot="1" x14ac:dyDescent="0.3"/>
    <row r="49" spans="1:25" ht="13.5" thickBot="1" x14ac:dyDescent="0.3">
      <c r="A49" s="52" t="s">
        <v>61</v>
      </c>
      <c r="B49" s="57" t="s">
        <v>166</v>
      </c>
      <c r="C49" s="18" t="s">
        <v>167</v>
      </c>
      <c r="D49" s="18"/>
      <c r="E49" s="18"/>
      <c r="F49" s="18"/>
      <c r="G49" s="18"/>
      <c r="H49" s="18" t="s">
        <v>116</v>
      </c>
      <c r="I49" s="18"/>
      <c r="J49" s="8"/>
      <c r="K49" s="7"/>
      <c r="L49" s="18" t="s">
        <v>168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8"/>
    </row>
    <row r="50" spans="1:25" ht="51.75" thickBot="1" x14ac:dyDescent="0.3">
      <c r="A50" s="53" t="s">
        <v>66</v>
      </c>
      <c r="B50" s="19" t="s">
        <v>67</v>
      </c>
      <c r="C50" s="20" t="s">
        <v>68</v>
      </c>
      <c r="D50" s="20" t="s">
        <v>69</v>
      </c>
      <c r="E50" s="20" t="s">
        <v>70</v>
      </c>
      <c r="F50" s="20" t="s">
        <v>71</v>
      </c>
      <c r="G50" s="20" t="s">
        <v>72</v>
      </c>
      <c r="H50" s="20" t="s">
        <v>73</v>
      </c>
      <c r="I50" s="20" t="s">
        <v>74</v>
      </c>
      <c r="J50" s="21" t="s">
        <v>75</v>
      </c>
      <c r="K50" s="19" t="s">
        <v>76</v>
      </c>
      <c r="L50" s="20" t="s">
        <v>77</v>
      </c>
      <c r="M50" s="20" t="s">
        <v>78</v>
      </c>
      <c r="N50" s="20" t="s">
        <v>79</v>
      </c>
      <c r="O50" s="20" t="s">
        <v>80</v>
      </c>
      <c r="P50" s="20" t="s">
        <v>81</v>
      </c>
      <c r="Q50" s="20" t="s">
        <v>82</v>
      </c>
      <c r="R50" s="20" t="s">
        <v>83</v>
      </c>
      <c r="S50" s="20" t="s">
        <v>84</v>
      </c>
      <c r="T50" s="20" t="s">
        <v>85</v>
      </c>
      <c r="U50" s="20" t="s">
        <v>86</v>
      </c>
      <c r="V50" s="20" t="s">
        <v>87</v>
      </c>
      <c r="W50" s="20" t="s">
        <v>88</v>
      </c>
      <c r="X50" s="20" t="s">
        <v>89</v>
      </c>
      <c r="Y50" s="21" t="s">
        <v>90</v>
      </c>
    </row>
    <row r="51" spans="1:25" ht="64.5" thickBot="1" x14ac:dyDescent="0.3">
      <c r="A51" s="77" t="s">
        <v>91</v>
      </c>
      <c r="B51" s="78">
        <v>1</v>
      </c>
      <c r="C51" s="67" t="s">
        <v>169</v>
      </c>
      <c r="D51" s="67" t="s">
        <v>93</v>
      </c>
      <c r="E51" s="67" t="s">
        <v>170</v>
      </c>
      <c r="F51" s="67" t="s">
        <v>91</v>
      </c>
      <c r="G51" s="67" t="s">
        <v>91</v>
      </c>
      <c r="H51" s="68" t="s">
        <v>102</v>
      </c>
      <c r="I51" s="69">
        <v>284</v>
      </c>
      <c r="J51" s="79"/>
      <c r="K51" s="78">
        <v>1</v>
      </c>
      <c r="L51" s="70"/>
      <c r="M51" s="71"/>
      <c r="N51" s="72">
        <f>IF(M51&gt;0,ROUND(L51/M51,4),0)</f>
        <v>0</v>
      </c>
      <c r="O51" s="73"/>
      <c r="P51" s="74"/>
      <c r="Q51" s="72">
        <f>ROUND(ROUND(N51,4)*(1-O51),4)</f>
        <v>0</v>
      </c>
      <c r="R51" s="72">
        <f>ROUND(ROUND(Q51,4)*(1+P51),4)</f>
        <v>0</v>
      </c>
      <c r="S51" s="72">
        <f>ROUND($I51*Q51,4)</f>
        <v>0</v>
      </c>
      <c r="T51" s="72">
        <f>ROUND($I51*R51,4)</f>
        <v>0</v>
      </c>
      <c r="U51" s="75"/>
      <c r="V51" s="75"/>
      <c r="W51" s="75"/>
      <c r="X51" s="75"/>
      <c r="Y51" s="76"/>
    </row>
    <row r="52" spans="1:25" ht="13.5" thickBot="1" x14ac:dyDescent="0.3">
      <c r="R52" s="61" t="s">
        <v>112</v>
      </c>
      <c r="S52" s="62">
        <f>SUM(S51:S51)</f>
        <v>0</v>
      </c>
      <c r="T52" s="63">
        <f>SUM(T51:T51)</f>
        <v>0</v>
      </c>
    </row>
    <row r="54" spans="1:25" ht="13.5" thickBot="1" x14ac:dyDescent="0.3"/>
    <row r="55" spans="1:25" ht="13.5" thickBot="1" x14ac:dyDescent="0.3">
      <c r="A55" s="52" t="s">
        <v>61</v>
      </c>
      <c r="B55" s="57" t="s">
        <v>171</v>
      </c>
      <c r="C55" s="18" t="s">
        <v>172</v>
      </c>
      <c r="D55" s="18"/>
      <c r="E55" s="18"/>
      <c r="F55" s="18"/>
      <c r="G55" s="18"/>
      <c r="H55" s="18" t="s">
        <v>116</v>
      </c>
      <c r="I55" s="18"/>
      <c r="J55" s="8"/>
      <c r="K55" s="7"/>
      <c r="L55" s="18" t="s">
        <v>173</v>
      </c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8"/>
    </row>
    <row r="56" spans="1:25" ht="51.75" thickBot="1" x14ac:dyDescent="0.3">
      <c r="A56" s="53" t="s">
        <v>66</v>
      </c>
      <c r="B56" s="19" t="s">
        <v>67</v>
      </c>
      <c r="C56" s="20" t="s">
        <v>68</v>
      </c>
      <c r="D56" s="20" t="s">
        <v>69</v>
      </c>
      <c r="E56" s="20" t="s">
        <v>70</v>
      </c>
      <c r="F56" s="20" t="s">
        <v>71</v>
      </c>
      <c r="G56" s="20" t="s">
        <v>72</v>
      </c>
      <c r="H56" s="20" t="s">
        <v>73</v>
      </c>
      <c r="I56" s="20" t="s">
        <v>74</v>
      </c>
      <c r="J56" s="21" t="s">
        <v>75</v>
      </c>
      <c r="K56" s="19" t="s">
        <v>76</v>
      </c>
      <c r="L56" s="20" t="s">
        <v>77</v>
      </c>
      <c r="M56" s="20" t="s">
        <v>78</v>
      </c>
      <c r="N56" s="20" t="s">
        <v>79</v>
      </c>
      <c r="O56" s="20" t="s">
        <v>80</v>
      </c>
      <c r="P56" s="20" t="s">
        <v>81</v>
      </c>
      <c r="Q56" s="20" t="s">
        <v>82</v>
      </c>
      <c r="R56" s="20" t="s">
        <v>83</v>
      </c>
      <c r="S56" s="20" t="s">
        <v>84</v>
      </c>
      <c r="T56" s="20" t="s">
        <v>85</v>
      </c>
      <c r="U56" s="20" t="s">
        <v>86</v>
      </c>
      <c r="V56" s="20" t="s">
        <v>87</v>
      </c>
      <c r="W56" s="20" t="s">
        <v>88</v>
      </c>
      <c r="X56" s="20" t="s">
        <v>89</v>
      </c>
      <c r="Y56" s="21" t="s">
        <v>90</v>
      </c>
    </row>
    <row r="57" spans="1:25" ht="63.75" x14ac:dyDescent="0.25">
      <c r="A57" s="54" t="s">
        <v>91</v>
      </c>
      <c r="B57" s="9">
        <v>1</v>
      </c>
      <c r="C57" s="22" t="s">
        <v>174</v>
      </c>
      <c r="D57" s="22" t="s">
        <v>93</v>
      </c>
      <c r="E57" s="22" t="s">
        <v>175</v>
      </c>
      <c r="F57" s="22" t="s">
        <v>91</v>
      </c>
      <c r="G57" s="22" t="s">
        <v>91</v>
      </c>
      <c r="H57" s="23" t="s">
        <v>102</v>
      </c>
      <c r="I57" s="24">
        <v>10</v>
      </c>
      <c r="J57" s="58"/>
      <c r="K57" s="9">
        <v>1</v>
      </c>
      <c r="L57" s="25"/>
      <c r="M57" s="26"/>
      <c r="N57" s="27">
        <f>IF(M57&gt;0,ROUND(L57/M57,4),0)</f>
        <v>0</v>
      </c>
      <c r="O57" s="28"/>
      <c r="P57" s="29"/>
      <c r="Q57" s="27">
        <f>ROUND(ROUND(N57,4)*(1-O57),4)</f>
        <v>0</v>
      </c>
      <c r="R57" s="27">
        <f>ROUND(ROUND(Q57,4)*(1+P57),4)</f>
        <v>0</v>
      </c>
      <c r="S57" s="27">
        <f>ROUND($I57*Q57,4)</f>
        <v>0</v>
      </c>
      <c r="T57" s="27">
        <f>ROUND($I57*R57,4)</f>
        <v>0</v>
      </c>
      <c r="U57" s="30"/>
      <c r="V57" s="30"/>
      <c r="W57" s="30"/>
      <c r="X57" s="30"/>
      <c r="Y57" s="31"/>
    </row>
    <row r="58" spans="1:25" ht="63.75" x14ac:dyDescent="0.25">
      <c r="A58" s="55" t="s">
        <v>91</v>
      </c>
      <c r="B58" s="11">
        <v>2</v>
      </c>
      <c r="C58" s="32" t="s">
        <v>176</v>
      </c>
      <c r="D58" s="32" t="s">
        <v>93</v>
      </c>
      <c r="E58" s="32" t="s">
        <v>175</v>
      </c>
      <c r="F58" s="32" t="s">
        <v>91</v>
      </c>
      <c r="G58" s="32" t="s">
        <v>91</v>
      </c>
      <c r="H58" s="33" t="s">
        <v>102</v>
      </c>
      <c r="I58" s="34">
        <v>1</v>
      </c>
      <c r="J58" s="59"/>
      <c r="K58" s="11">
        <v>1</v>
      </c>
      <c r="L58" s="35"/>
      <c r="M58" s="36"/>
      <c r="N58" s="37">
        <f>IF(M58&gt;0,ROUND(L58/M58,4),0)</f>
        <v>0</v>
      </c>
      <c r="O58" s="38"/>
      <c r="P58" s="39"/>
      <c r="Q58" s="37">
        <f>ROUND(ROUND(N58,4)*(1-O58),4)</f>
        <v>0</v>
      </c>
      <c r="R58" s="37">
        <f>ROUND(ROUND(Q58,4)*(1+P58),4)</f>
        <v>0</v>
      </c>
      <c r="S58" s="37">
        <f>ROUND($I58*Q58,4)</f>
        <v>0</v>
      </c>
      <c r="T58" s="37">
        <f>ROUND($I58*R58,4)</f>
        <v>0</v>
      </c>
      <c r="U58" s="40"/>
      <c r="V58" s="40"/>
      <c r="W58" s="40"/>
      <c r="X58" s="40"/>
      <c r="Y58" s="41"/>
    </row>
    <row r="59" spans="1:25" ht="63.75" x14ac:dyDescent="0.25">
      <c r="A59" s="55" t="s">
        <v>91</v>
      </c>
      <c r="B59" s="11">
        <v>3</v>
      </c>
      <c r="C59" s="32" t="s">
        <v>177</v>
      </c>
      <c r="D59" s="32" t="s">
        <v>93</v>
      </c>
      <c r="E59" s="32" t="s">
        <v>175</v>
      </c>
      <c r="F59" s="32" t="s">
        <v>91</v>
      </c>
      <c r="G59" s="32" t="s">
        <v>91</v>
      </c>
      <c r="H59" s="33" t="s">
        <v>102</v>
      </c>
      <c r="I59" s="34">
        <v>720</v>
      </c>
      <c r="J59" s="59"/>
      <c r="K59" s="11">
        <v>1</v>
      </c>
      <c r="L59" s="35"/>
      <c r="M59" s="36"/>
      <c r="N59" s="37">
        <f>IF(M59&gt;0,ROUND(L59/M59,4),0)</f>
        <v>0</v>
      </c>
      <c r="O59" s="38"/>
      <c r="P59" s="39"/>
      <c r="Q59" s="37">
        <f>ROUND(ROUND(N59,4)*(1-O59),4)</f>
        <v>0</v>
      </c>
      <c r="R59" s="37">
        <f>ROUND(ROUND(Q59,4)*(1+P59),4)</f>
        <v>0</v>
      </c>
      <c r="S59" s="37">
        <f>ROUND($I59*Q59,4)</f>
        <v>0</v>
      </c>
      <c r="T59" s="37">
        <f>ROUND($I59*R59,4)</f>
        <v>0</v>
      </c>
      <c r="U59" s="40"/>
      <c r="V59" s="40"/>
      <c r="W59" s="40"/>
      <c r="X59" s="40"/>
      <c r="Y59" s="41"/>
    </row>
    <row r="60" spans="1:25" ht="64.5" thickBot="1" x14ac:dyDescent="0.3">
      <c r="A60" s="56" t="s">
        <v>91</v>
      </c>
      <c r="B60" s="13">
        <v>4</v>
      </c>
      <c r="C60" s="42" t="s">
        <v>178</v>
      </c>
      <c r="D60" s="42" t="s">
        <v>93</v>
      </c>
      <c r="E60" s="42" t="s">
        <v>175</v>
      </c>
      <c r="F60" s="42" t="s">
        <v>91</v>
      </c>
      <c r="G60" s="42" t="s">
        <v>91</v>
      </c>
      <c r="H60" s="43" t="s">
        <v>102</v>
      </c>
      <c r="I60" s="44">
        <v>1</v>
      </c>
      <c r="J60" s="60"/>
      <c r="K60" s="13">
        <v>1</v>
      </c>
      <c r="L60" s="45"/>
      <c r="M60" s="46"/>
      <c r="N60" s="47">
        <f>IF(M60&gt;0,ROUND(L60/M60,4),0)</f>
        <v>0</v>
      </c>
      <c r="O60" s="48"/>
      <c r="P60" s="49"/>
      <c r="Q60" s="47">
        <f>ROUND(ROUND(N60,4)*(1-O60),4)</f>
        <v>0</v>
      </c>
      <c r="R60" s="47">
        <f>ROUND(ROUND(Q60,4)*(1+P60),4)</f>
        <v>0</v>
      </c>
      <c r="S60" s="47">
        <f>ROUND($I60*Q60,4)</f>
        <v>0</v>
      </c>
      <c r="T60" s="47">
        <f>ROUND($I60*R60,4)</f>
        <v>0</v>
      </c>
      <c r="U60" s="50"/>
      <c r="V60" s="50"/>
      <c r="W60" s="50"/>
      <c r="X60" s="50"/>
      <c r="Y60" s="51"/>
    </row>
    <row r="61" spans="1:25" ht="13.5" thickBot="1" x14ac:dyDescent="0.3">
      <c r="R61" s="61" t="s">
        <v>112</v>
      </c>
      <c r="S61" s="62">
        <f>SUM(S57:S60)</f>
        <v>0</v>
      </c>
      <c r="T61" s="63">
        <f>SUM(T57:T60)</f>
        <v>0</v>
      </c>
    </row>
  </sheetData>
  <sheetProtection algorithmName="SHA-512" hashValue="/6zfIGUkC/2d8AEM97YHS+7rkGKRbw8F39xGwlfgEYZoQUVCPHHfldVODlrwkOJx55D1QySQDLtLecJCs+ZGRg==" saltValue="dYc7Z36Yj2PTY+VaEeIGW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16-06/21&amp;RStran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25.5703125" style="1" customWidth="1"/>
    <col min="4" max="4" width="45.7109375" style="1" customWidth="1"/>
    <col min="5" max="7" width="16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59</v>
      </c>
    </row>
    <row r="5" spans="1:25" ht="18" x14ac:dyDescent="0.25">
      <c r="B5" s="65" t="s">
        <v>179</v>
      </c>
      <c r="C5" s="2" t="s">
        <v>180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61</v>
      </c>
      <c r="B11" s="57" t="s">
        <v>62</v>
      </c>
      <c r="C11" s="18" t="s">
        <v>181</v>
      </c>
      <c r="D11" s="18"/>
      <c r="E11" s="18"/>
      <c r="F11" s="18"/>
      <c r="G11" s="18"/>
      <c r="H11" s="18" t="s">
        <v>116</v>
      </c>
      <c r="I11" s="18"/>
      <c r="J11" s="8"/>
      <c r="K11" s="7"/>
      <c r="L11" s="18" t="s">
        <v>182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66</v>
      </c>
      <c r="B12" s="19" t="s">
        <v>67</v>
      </c>
      <c r="C12" s="20" t="s">
        <v>68</v>
      </c>
      <c r="D12" s="20" t="s">
        <v>69</v>
      </c>
      <c r="E12" s="20" t="s">
        <v>70</v>
      </c>
      <c r="F12" s="20" t="s">
        <v>71</v>
      </c>
      <c r="G12" s="20" t="s">
        <v>72</v>
      </c>
      <c r="H12" s="20" t="s">
        <v>73</v>
      </c>
      <c r="I12" s="20" t="s">
        <v>74</v>
      </c>
      <c r="J12" s="21" t="s">
        <v>75</v>
      </c>
      <c r="K12" s="19" t="s">
        <v>76</v>
      </c>
      <c r="L12" s="20" t="s">
        <v>77</v>
      </c>
      <c r="M12" s="20" t="s">
        <v>78</v>
      </c>
      <c r="N12" s="20" t="s">
        <v>79</v>
      </c>
      <c r="O12" s="20" t="s">
        <v>80</v>
      </c>
      <c r="P12" s="20" t="s">
        <v>81</v>
      </c>
      <c r="Q12" s="20" t="s">
        <v>82</v>
      </c>
      <c r="R12" s="20" t="s">
        <v>83</v>
      </c>
      <c r="S12" s="20" t="s">
        <v>84</v>
      </c>
      <c r="T12" s="20" t="s">
        <v>85</v>
      </c>
      <c r="U12" s="20" t="s">
        <v>86</v>
      </c>
      <c r="V12" s="20" t="s">
        <v>87</v>
      </c>
      <c r="W12" s="20" t="s">
        <v>88</v>
      </c>
      <c r="X12" s="20" t="s">
        <v>89</v>
      </c>
      <c r="Y12" s="21" t="s">
        <v>90</v>
      </c>
    </row>
    <row r="13" spans="1:25" ht="77.25" thickBot="1" x14ac:dyDescent="0.3">
      <c r="A13" s="77" t="s">
        <v>91</v>
      </c>
      <c r="B13" s="78">
        <v>1</v>
      </c>
      <c r="C13" s="67" t="s">
        <v>183</v>
      </c>
      <c r="D13" s="67" t="s">
        <v>184</v>
      </c>
      <c r="E13" s="67" t="s">
        <v>185</v>
      </c>
      <c r="F13" s="67" t="s">
        <v>91</v>
      </c>
      <c r="G13" s="67" t="s">
        <v>91</v>
      </c>
      <c r="H13" s="68" t="s">
        <v>102</v>
      </c>
      <c r="I13" s="69">
        <v>200</v>
      </c>
      <c r="J13" s="79"/>
      <c r="K13" s="78">
        <v>1</v>
      </c>
      <c r="L13" s="70"/>
      <c r="M13" s="71"/>
      <c r="N13" s="72">
        <f>IF(M13&gt;0,ROUND(L13/M13,4),0)</f>
        <v>0</v>
      </c>
      <c r="O13" s="73"/>
      <c r="P13" s="74"/>
      <c r="Q13" s="72">
        <f>ROUND(ROUND(N13,4)*(1-O13),4)</f>
        <v>0</v>
      </c>
      <c r="R13" s="72">
        <f>ROUND(ROUND(Q13,4)*(1+P13),4)</f>
        <v>0</v>
      </c>
      <c r="S13" s="72">
        <f>ROUND($I13*Q13,4)</f>
        <v>0</v>
      </c>
      <c r="T13" s="72">
        <f>ROUND($I13*R13,4)</f>
        <v>0</v>
      </c>
      <c r="U13" s="75"/>
      <c r="V13" s="75"/>
      <c r="W13" s="75"/>
      <c r="X13" s="75"/>
      <c r="Y13" s="76"/>
    </row>
    <row r="14" spans="1:25" ht="13.5" thickBot="1" x14ac:dyDescent="0.3">
      <c r="R14" s="61" t="s">
        <v>112</v>
      </c>
      <c r="S14" s="62">
        <f>SUM(S13:S13)</f>
        <v>0</v>
      </c>
      <c r="T14" s="63">
        <f>SUM(T13:T13)</f>
        <v>0</v>
      </c>
    </row>
    <row r="16" spans="1:25" ht="13.5" thickBot="1" x14ac:dyDescent="0.3"/>
    <row r="17" spans="1:25" ht="13.5" thickBot="1" x14ac:dyDescent="0.3">
      <c r="A17" s="52" t="s">
        <v>61</v>
      </c>
      <c r="B17" s="57" t="s">
        <v>122</v>
      </c>
      <c r="C17" s="18" t="s">
        <v>186</v>
      </c>
      <c r="D17" s="18"/>
      <c r="E17" s="18"/>
      <c r="F17" s="18"/>
      <c r="G17" s="18"/>
      <c r="H17" s="18" t="s">
        <v>116</v>
      </c>
      <c r="I17" s="18"/>
      <c r="J17" s="8"/>
      <c r="K17" s="7"/>
      <c r="L17" s="18" t="s">
        <v>187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8"/>
    </row>
    <row r="18" spans="1:25" ht="51.75" thickBot="1" x14ac:dyDescent="0.3">
      <c r="A18" s="53" t="s">
        <v>66</v>
      </c>
      <c r="B18" s="19" t="s">
        <v>67</v>
      </c>
      <c r="C18" s="20" t="s">
        <v>68</v>
      </c>
      <c r="D18" s="20" t="s">
        <v>69</v>
      </c>
      <c r="E18" s="20" t="s">
        <v>70</v>
      </c>
      <c r="F18" s="20" t="s">
        <v>71</v>
      </c>
      <c r="G18" s="20" t="s">
        <v>72</v>
      </c>
      <c r="H18" s="20" t="s">
        <v>73</v>
      </c>
      <c r="I18" s="20" t="s">
        <v>74</v>
      </c>
      <c r="J18" s="21" t="s">
        <v>75</v>
      </c>
      <c r="K18" s="19" t="s">
        <v>76</v>
      </c>
      <c r="L18" s="20" t="s">
        <v>77</v>
      </c>
      <c r="M18" s="20" t="s">
        <v>78</v>
      </c>
      <c r="N18" s="20" t="s">
        <v>79</v>
      </c>
      <c r="O18" s="20" t="s">
        <v>80</v>
      </c>
      <c r="P18" s="20" t="s">
        <v>81</v>
      </c>
      <c r="Q18" s="20" t="s">
        <v>82</v>
      </c>
      <c r="R18" s="20" t="s">
        <v>83</v>
      </c>
      <c r="S18" s="20" t="s">
        <v>84</v>
      </c>
      <c r="T18" s="20" t="s">
        <v>85</v>
      </c>
      <c r="U18" s="20" t="s">
        <v>86</v>
      </c>
      <c r="V18" s="20" t="s">
        <v>87</v>
      </c>
      <c r="W18" s="20" t="s">
        <v>88</v>
      </c>
      <c r="X18" s="20" t="s">
        <v>89</v>
      </c>
      <c r="Y18" s="21" t="s">
        <v>90</v>
      </c>
    </row>
    <row r="19" spans="1:25" ht="64.5" thickBot="1" x14ac:dyDescent="0.3">
      <c r="A19" s="77" t="s">
        <v>91</v>
      </c>
      <c r="B19" s="78">
        <v>1</v>
      </c>
      <c r="C19" s="67" t="s">
        <v>188</v>
      </c>
      <c r="D19" s="67" t="s">
        <v>93</v>
      </c>
      <c r="E19" s="67" t="s">
        <v>189</v>
      </c>
      <c r="F19" s="67" t="s">
        <v>91</v>
      </c>
      <c r="G19" s="67" t="s">
        <v>91</v>
      </c>
      <c r="H19" s="68" t="s">
        <v>102</v>
      </c>
      <c r="I19" s="69">
        <v>45</v>
      </c>
      <c r="J19" s="79"/>
      <c r="K19" s="78">
        <v>1</v>
      </c>
      <c r="L19" s="70"/>
      <c r="M19" s="71"/>
      <c r="N19" s="72">
        <f>IF(M19&gt;0,ROUND(L19/M19,4),0)</f>
        <v>0</v>
      </c>
      <c r="O19" s="73"/>
      <c r="P19" s="74"/>
      <c r="Q19" s="72">
        <f>ROUND(ROUND(N19,4)*(1-O19),4)</f>
        <v>0</v>
      </c>
      <c r="R19" s="72">
        <f>ROUND(ROUND(Q19,4)*(1+P19),4)</f>
        <v>0</v>
      </c>
      <c r="S19" s="72">
        <f>ROUND($I19*Q19,4)</f>
        <v>0</v>
      </c>
      <c r="T19" s="72">
        <f>ROUND($I19*R19,4)</f>
        <v>0</v>
      </c>
      <c r="U19" s="75"/>
      <c r="V19" s="75"/>
      <c r="W19" s="75"/>
      <c r="X19" s="75"/>
      <c r="Y19" s="76"/>
    </row>
    <row r="20" spans="1:25" ht="13.5" thickBot="1" x14ac:dyDescent="0.3">
      <c r="R20" s="61" t="s">
        <v>112</v>
      </c>
      <c r="S20" s="62">
        <f>SUM(S19:S19)</f>
        <v>0</v>
      </c>
      <c r="T20" s="63">
        <f>SUM(T19:T19)</f>
        <v>0</v>
      </c>
    </row>
  </sheetData>
  <sheetProtection algorithmName="SHA-512" hashValue="o6ioYSiF1YdWOQK1ipon7IJUNpRHJNNi/KMfAPAkesG1+qild2zrMyNojwKKwvquBdE/Ys8gCqQvlKdE1FHalw==" saltValue="nWmx2G/DlSs8y4c5FQ6GS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3" fitToHeight="0" pageOrder="overThenDown" orientation="landscape" r:id="rId1"/>
  <headerFooter>
    <oddHeader>&amp;ROBR-8A</oddHeader>
    <oddFooter>&amp;LJN št. 16-06/21&amp;RStran &amp;P od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9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28515625" style="1" customWidth="1"/>
    <col min="4" max="4" width="14.42578125" style="1" customWidth="1"/>
    <col min="5" max="7" width="10.57031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59</v>
      </c>
    </row>
    <row r="5" spans="1:25" ht="18" x14ac:dyDescent="0.25">
      <c r="B5" s="65" t="s">
        <v>190</v>
      </c>
      <c r="C5" s="2" t="s">
        <v>191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61</v>
      </c>
      <c r="B11" s="57" t="s">
        <v>62</v>
      </c>
      <c r="C11" s="18" t="s">
        <v>192</v>
      </c>
      <c r="D11" s="18"/>
      <c r="E11" s="18"/>
      <c r="F11" s="18"/>
      <c r="G11" s="18"/>
      <c r="H11" s="18" t="s">
        <v>116</v>
      </c>
      <c r="I11" s="18"/>
      <c r="J11" s="8"/>
      <c r="K11" s="7"/>
      <c r="L11" s="18" t="s">
        <v>193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66</v>
      </c>
      <c r="B12" s="19" t="s">
        <v>67</v>
      </c>
      <c r="C12" s="20" t="s">
        <v>68</v>
      </c>
      <c r="D12" s="20" t="s">
        <v>69</v>
      </c>
      <c r="E12" s="20" t="s">
        <v>70</v>
      </c>
      <c r="F12" s="20" t="s">
        <v>71</v>
      </c>
      <c r="G12" s="20" t="s">
        <v>72</v>
      </c>
      <c r="H12" s="20" t="s">
        <v>73</v>
      </c>
      <c r="I12" s="20" t="s">
        <v>74</v>
      </c>
      <c r="J12" s="21" t="s">
        <v>75</v>
      </c>
      <c r="K12" s="19" t="s">
        <v>76</v>
      </c>
      <c r="L12" s="20" t="s">
        <v>77</v>
      </c>
      <c r="M12" s="20" t="s">
        <v>78</v>
      </c>
      <c r="N12" s="20" t="s">
        <v>79</v>
      </c>
      <c r="O12" s="20" t="s">
        <v>80</v>
      </c>
      <c r="P12" s="20" t="s">
        <v>81</v>
      </c>
      <c r="Q12" s="20" t="s">
        <v>82</v>
      </c>
      <c r="R12" s="20" t="s">
        <v>83</v>
      </c>
      <c r="S12" s="20" t="s">
        <v>84</v>
      </c>
      <c r="T12" s="20" t="s">
        <v>85</v>
      </c>
      <c r="U12" s="20" t="s">
        <v>86</v>
      </c>
      <c r="V12" s="20" t="s">
        <v>87</v>
      </c>
      <c r="W12" s="20" t="s">
        <v>88</v>
      </c>
      <c r="X12" s="20" t="s">
        <v>89</v>
      </c>
      <c r="Y12" s="21" t="s">
        <v>90</v>
      </c>
    </row>
    <row r="13" spans="1:25" x14ac:dyDescent="0.25">
      <c r="A13" s="54" t="s">
        <v>91</v>
      </c>
      <c r="B13" s="9">
        <v>1</v>
      </c>
      <c r="C13" s="22" t="s">
        <v>194</v>
      </c>
      <c r="D13" s="22" t="s">
        <v>91</v>
      </c>
      <c r="E13" s="22" t="s">
        <v>91</v>
      </c>
      <c r="F13" s="22" t="s">
        <v>91</v>
      </c>
      <c r="G13" s="22" t="s">
        <v>195</v>
      </c>
      <c r="H13" s="23" t="s">
        <v>102</v>
      </c>
      <c r="I13" s="24">
        <v>15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38.25" x14ac:dyDescent="0.25">
      <c r="A14" s="55" t="s">
        <v>91</v>
      </c>
      <c r="B14" s="11">
        <v>2</v>
      </c>
      <c r="C14" s="32" t="s">
        <v>196</v>
      </c>
      <c r="D14" s="32" t="s">
        <v>197</v>
      </c>
      <c r="E14" s="32" t="s">
        <v>198</v>
      </c>
      <c r="F14" s="32" t="s">
        <v>199</v>
      </c>
      <c r="G14" s="32" t="s">
        <v>195</v>
      </c>
      <c r="H14" s="33" t="s">
        <v>102</v>
      </c>
      <c r="I14" s="34">
        <v>1500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39" thickBot="1" x14ac:dyDescent="0.3">
      <c r="A15" s="56" t="s">
        <v>91</v>
      </c>
      <c r="B15" s="13">
        <v>3</v>
      </c>
      <c r="C15" s="42" t="s">
        <v>200</v>
      </c>
      <c r="D15" s="42" t="s">
        <v>197</v>
      </c>
      <c r="E15" s="42" t="s">
        <v>198</v>
      </c>
      <c r="F15" s="42" t="s">
        <v>199</v>
      </c>
      <c r="G15" s="42" t="s">
        <v>195</v>
      </c>
      <c r="H15" s="43" t="s">
        <v>102</v>
      </c>
      <c r="I15" s="44">
        <v>500</v>
      </c>
      <c r="J15" s="60"/>
      <c r="K15" s="13">
        <v>1</v>
      </c>
      <c r="L15" s="45"/>
      <c r="M15" s="46"/>
      <c r="N15" s="47">
        <f>IF(M15&gt;0,ROUND(L15/M15,4),0)</f>
        <v>0</v>
      </c>
      <c r="O15" s="48"/>
      <c r="P15" s="49"/>
      <c r="Q15" s="47">
        <f>ROUND(ROUND(N15,4)*(1-O15),4)</f>
        <v>0</v>
      </c>
      <c r="R15" s="47">
        <f>ROUND(ROUND(Q15,4)*(1+P15),4)</f>
        <v>0</v>
      </c>
      <c r="S15" s="47">
        <f>ROUND($I15*Q15,4)</f>
        <v>0</v>
      </c>
      <c r="T15" s="47">
        <f>ROUND($I15*R15,4)</f>
        <v>0</v>
      </c>
      <c r="U15" s="50"/>
      <c r="V15" s="50"/>
      <c r="W15" s="50"/>
      <c r="X15" s="50"/>
      <c r="Y15" s="51"/>
    </row>
    <row r="16" spans="1:25" ht="13.5" thickBot="1" x14ac:dyDescent="0.3">
      <c r="R16" s="61" t="s">
        <v>112</v>
      </c>
      <c r="S16" s="62">
        <f>SUM(S13:S15)</f>
        <v>0</v>
      </c>
      <c r="T16" s="63">
        <f>SUM(T13:T15)</f>
        <v>0</v>
      </c>
    </row>
    <row r="18" spans="1:25" ht="13.5" thickBot="1" x14ac:dyDescent="0.3"/>
    <row r="19" spans="1:25" ht="13.5" thickBot="1" x14ac:dyDescent="0.3">
      <c r="A19" s="52" t="s">
        <v>61</v>
      </c>
      <c r="B19" s="57" t="s">
        <v>122</v>
      </c>
      <c r="C19" s="18" t="s">
        <v>201</v>
      </c>
      <c r="D19" s="18"/>
      <c r="E19" s="18"/>
      <c r="F19" s="18"/>
      <c r="G19" s="18"/>
      <c r="H19" s="18" t="s">
        <v>116</v>
      </c>
      <c r="I19" s="18"/>
      <c r="J19" s="8"/>
      <c r="K19" s="7"/>
      <c r="L19" s="18" t="s">
        <v>202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8"/>
    </row>
    <row r="20" spans="1:25" ht="51.75" thickBot="1" x14ac:dyDescent="0.3">
      <c r="A20" s="53" t="s">
        <v>66</v>
      </c>
      <c r="B20" s="19" t="s">
        <v>67</v>
      </c>
      <c r="C20" s="20" t="s">
        <v>68</v>
      </c>
      <c r="D20" s="20" t="s">
        <v>69</v>
      </c>
      <c r="E20" s="20" t="s">
        <v>70</v>
      </c>
      <c r="F20" s="20" t="s">
        <v>71</v>
      </c>
      <c r="G20" s="20" t="s">
        <v>72</v>
      </c>
      <c r="H20" s="20" t="s">
        <v>73</v>
      </c>
      <c r="I20" s="20" t="s">
        <v>74</v>
      </c>
      <c r="J20" s="21" t="s">
        <v>75</v>
      </c>
      <c r="K20" s="19" t="s">
        <v>76</v>
      </c>
      <c r="L20" s="20" t="s">
        <v>77</v>
      </c>
      <c r="M20" s="20" t="s">
        <v>78</v>
      </c>
      <c r="N20" s="20" t="s">
        <v>79</v>
      </c>
      <c r="O20" s="20" t="s">
        <v>80</v>
      </c>
      <c r="P20" s="20" t="s">
        <v>81</v>
      </c>
      <c r="Q20" s="20" t="s">
        <v>82</v>
      </c>
      <c r="R20" s="20" t="s">
        <v>83</v>
      </c>
      <c r="S20" s="20" t="s">
        <v>84</v>
      </c>
      <c r="T20" s="20" t="s">
        <v>85</v>
      </c>
      <c r="U20" s="20" t="s">
        <v>86</v>
      </c>
      <c r="V20" s="20" t="s">
        <v>87</v>
      </c>
      <c r="W20" s="20" t="s">
        <v>88</v>
      </c>
      <c r="X20" s="20" t="s">
        <v>89</v>
      </c>
      <c r="Y20" s="21" t="s">
        <v>90</v>
      </c>
    </row>
    <row r="21" spans="1:25" ht="38.25" x14ac:dyDescent="0.25">
      <c r="A21" s="54" t="s">
        <v>91</v>
      </c>
      <c r="B21" s="9">
        <v>1</v>
      </c>
      <c r="C21" s="22" t="s">
        <v>203</v>
      </c>
      <c r="D21" s="22" t="s">
        <v>204</v>
      </c>
      <c r="E21" s="22" t="s">
        <v>198</v>
      </c>
      <c r="F21" s="22" t="s">
        <v>195</v>
      </c>
      <c r="G21" s="22" t="s">
        <v>205</v>
      </c>
      <c r="H21" s="23" t="s">
        <v>102</v>
      </c>
      <c r="I21" s="24">
        <v>200</v>
      </c>
      <c r="J21" s="58"/>
      <c r="K21" s="9">
        <v>1</v>
      </c>
      <c r="L21" s="25"/>
      <c r="M21" s="26"/>
      <c r="N21" s="27">
        <f>IF(M21&gt;0,ROUND(L21/M21,4),0)</f>
        <v>0</v>
      </c>
      <c r="O21" s="28"/>
      <c r="P21" s="29"/>
      <c r="Q21" s="27">
        <f>ROUND(ROUND(N21,4)*(1-O21),4)</f>
        <v>0</v>
      </c>
      <c r="R21" s="27">
        <f>ROUND(ROUND(Q21,4)*(1+P21),4)</f>
        <v>0</v>
      </c>
      <c r="S21" s="27">
        <f>ROUND($I21*Q21,4)</f>
        <v>0</v>
      </c>
      <c r="T21" s="27">
        <f>ROUND($I21*R21,4)</f>
        <v>0</v>
      </c>
      <c r="U21" s="30"/>
      <c r="V21" s="30"/>
      <c r="W21" s="30"/>
      <c r="X21" s="30"/>
      <c r="Y21" s="31"/>
    </row>
    <row r="22" spans="1:25" ht="39" thickBot="1" x14ac:dyDescent="0.3">
      <c r="A22" s="56" t="s">
        <v>91</v>
      </c>
      <c r="B22" s="13">
        <v>2</v>
      </c>
      <c r="C22" s="42" t="s">
        <v>206</v>
      </c>
      <c r="D22" s="42" t="s">
        <v>204</v>
      </c>
      <c r="E22" s="42" t="s">
        <v>198</v>
      </c>
      <c r="F22" s="42" t="s">
        <v>195</v>
      </c>
      <c r="G22" s="42" t="s">
        <v>205</v>
      </c>
      <c r="H22" s="43" t="s">
        <v>102</v>
      </c>
      <c r="I22" s="44">
        <v>200</v>
      </c>
      <c r="J22" s="60"/>
      <c r="K22" s="13">
        <v>1</v>
      </c>
      <c r="L22" s="45"/>
      <c r="M22" s="46"/>
      <c r="N22" s="47">
        <f>IF(M22&gt;0,ROUND(L22/M22,4),0)</f>
        <v>0</v>
      </c>
      <c r="O22" s="48"/>
      <c r="P22" s="49"/>
      <c r="Q22" s="47">
        <f>ROUND(ROUND(N22,4)*(1-O22),4)</f>
        <v>0</v>
      </c>
      <c r="R22" s="47">
        <f>ROUND(ROUND(Q22,4)*(1+P22),4)</f>
        <v>0</v>
      </c>
      <c r="S22" s="47">
        <f>ROUND($I22*Q22,4)</f>
        <v>0</v>
      </c>
      <c r="T22" s="47">
        <f>ROUND($I22*R22,4)</f>
        <v>0</v>
      </c>
      <c r="U22" s="50"/>
      <c r="V22" s="50"/>
      <c r="W22" s="50"/>
      <c r="X22" s="50"/>
      <c r="Y22" s="51"/>
    </row>
    <row r="23" spans="1:25" ht="13.5" thickBot="1" x14ac:dyDescent="0.3">
      <c r="R23" s="61" t="s">
        <v>112</v>
      </c>
      <c r="S23" s="62">
        <f>SUM(S21:S22)</f>
        <v>0</v>
      </c>
      <c r="T23" s="63">
        <f>SUM(T21:T22)</f>
        <v>0</v>
      </c>
    </row>
    <row r="25" spans="1:25" ht="13.5" thickBot="1" x14ac:dyDescent="0.3"/>
    <row r="26" spans="1:25" ht="13.5" thickBot="1" x14ac:dyDescent="0.3">
      <c r="A26" s="52" t="s">
        <v>61</v>
      </c>
      <c r="B26" s="57" t="s">
        <v>145</v>
      </c>
      <c r="C26" s="18" t="s">
        <v>207</v>
      </c>
      <c r="D26" s="18"/>
      <c r="E26" s="18"/>
      <c r="F26" s="18"/>
      <c r="G26" s="18"/>
      <c r="H26" s="18" t="s">
        <v>116</v>
      </c>
      <c r="I26" s="18"/>
      <c r="J26" s="8"/>
      <c r="K26" s="7"/>
      <c r="L26" s="18" t="s">
        <v>208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8"/>
    </row>
    <row r="27" spans="1:25" ht="51.75" thickBot="1" x14ac:dyDescent="0.3">
      <c r="A27" s="53" t="s">
        <v>66</v>
      </c>
      <c r="B27" s="19" t="s">
        <v>67</v>
      </c>
      <c r="C27" s="20" t="s">
        <v>68</v>
      </c>
      <c r="D27" s="20" t="s">
        <v>69</v>
      </c>
      <c r="E27" s="20" t="s">
        <v>70</v>
      </c>
      <c r="F27" s="20" t="s">
        <v>71</v>
      </c>
      <c r="G27" s="20" t="s">
        <v>72</v>
      </c>
      <c r="H27" s="20" t="s">
        <v>73</v>
      </c>
      <c r="I27" s="20" t="s">
        <v>74</v>
      </c>
      <c r="J27" s="21" t="s">
        <v>75</v>
      </c>
      <c r="K27" s="19" t="s">
        <v>76</v>
      </c>
      <c r="L27" s="20" t="s">
        <v>77</v>
      </c>
      <c r="M27" s="20" t="s">
        <v>78</v>
      </c>
      <c r="N27" s="20" t="s">
        <v>79</v>
      </c>
      <c r="O27" s="20" t="s">
        <v>80</v>
      </c>
      <c r="P27" s="20" t="s">
        <v>81</v>
      </c>
      <c r="Q27" s="20" t="s">
        <v>82</v>
      </c>
      <c r="R27" s="20" t="s">
        <v>83</v>
      </c>
      <c r="S27" s="20" t="s">
        <v>84</v>
      </c>
      <c r="T27" s="20" t="s">
        <v>85</v>
      </c>
      <c r="U27" s="20" t="s">
        <v>86</v>
      </c>
      <c r="V27" s="20" t="s">
        <v>87</v>
      </c>
      <c r="W27" s="20" t="s">
        <v>88</v>
      </c>
      <c r="X27" s="20" t="s">
        <v>89</v>
      </c>
      <c r="Y27" s="21" t="s">
        <v>90</v>
      </c>
    </row>
    <row r="28" spans="1:25" ht="26.25" thickBot="1" x14ac:dyDescent="0.3">
      <c r="A28" s="77" t="s">
        <v>91</v>
      </c>
      <c r="B28" s="78">
        <v>1</v>
      </c>
      <c r="C28" s="67" t="s">
        <v>209</v>
      </c>
      <c r="D28" s="67" t="s">
        <v>210</v>
      </c>
      <c r="E28" s="67" t="s">
        <v>91</v>
      </c>
      <c r="F28" s="67" t="s">
        <v>198</v>
      </c>
      <c r="G28" s="67" t="s">
        <v>91</v>
      </c>
      <c r="H28" s="68" t="s">
        <v>102</v>
      </c>
      <c r="I28" s="69">
        <v>6</v>
      </c>
      <c r="J28" s="79"/>
      <c r="K28" s="78">
        <v>1</v>
      </c>
      <c r="L28" s="70"/>
      <c r="M28" s="71"/>
      <c r="N28" s="72">
        <f>IF(M28&gt;0,ROUND(L28/M28,4),0)</f>
        <v>0</v>
      </c>
      <c r="O28" s="73"/>
      <c r="P28" s="74"/>
      <c r="Q28" s="72">
        <f>ROUND(ROUND(N28,4)*(1-O28),4)</f>
        <v>0</v>
      </c>
      <c r="R28" s="72">
        <f>ROUND(ROUND(Q28,4)*(1+P28),4)</f>
        <v>0</v>
      </c>
      <c r="S28" s="72">
        <f>ROUND($I28*Q28,4)</f>
        <v>0</v>
      </c>
      <c r="T28" s="72">
        <f>ROUND($I28*R28,4)</f>
        <v>0</v>
      </c>
      <c r="U28" s="75"/>
      <c r="V28" s="75"/>
      <c r="W28" s="75"/>
      <c r="X28" s="75"/>
      <c r="Y28" s="76"/>
    </row>
    <row r="29" spans="1:25" ht="13.5" thickBot="1" x14ac:dyDescent="0.3">
      <c r="R29" s="61" t="s">
        <v>112</v>
      </c>
      <c r="S29" s="62">
        <f>SUM(S28:S28)</f>
        <v>0</v>
      </c>
      <c r="T29" s="63">
        <f>SUM(T28:T28)</f>
        <v>0</v>
      </c>
    </row>
  </sheetData>
  <sheetProtection algorithmName="SHA-512" hashValue="Y00rvg+6gIon/8f+SDPaxkYQlXyZ3BCY18nhCSc1QdFRuZME1853GRrNzCQLQ4vAHa3yDFJY+wCPnjggM43v6Q==" saltValue="k6Ks8IqyQLFOBQ5NNHoJ2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6" fitToHeight="0" pageOrder="overThenDown" orientation="landscape" r:id="rId1"/>
  <headerFooter>
    <oddHeader>&amp;ROBR-8A</oddHeader>
    <oddFooter>&amp;LJN št. 16-06/21&amp;RStran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9</vt:i4>
      </vt:variant>
      <vt:variant>
        <vt:lpstr>Imenovani obsegi</vt:lpstr>
      </vt:variant>
      <vt:variant>
        <vt:i4>5</vt:i4>
      </vt:variant>
    </vt:vector>
  </HeadingPairs>
  <TitlesOfParts>
    <vt:vector size="14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Sklop V.</vt:lpstr>
      <vt:lpstr>'Sklop I.'!Tiskanje_naslovov</vt:lpstr>
      <vt:lpstr>'Sklop II.'!Tiskanje_naslovov</vt:lpstr>
      <vt:lpstr>'Sklop III.'!Tiskanje_naslovov</vt:lpstr>
      <vt:lpstr>'Sklop IV.'!Tiskanje_naslovov</vt:lpstr>
      <vt:lpstr>'Sklop V.'!Tiskanje_naslovov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Žefran</dc:creator>
  <cp:lastModifiedBy>Marija Žefran</cp:lastModifiedBy>
  <dcterms:created xsi:type="dcterms:W3CDTF">2021-04-08T11:29:25Z</dcterms:created>
  <dcterms:modified xsi:type="dcterms:W3CDTF">2021-04-08T11:30:01Z</dcterms:modified>
</cp:coreProperties>
</file>