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-08_18 Hemodializni mater\portal\"/>
    </mc:Choice>
  </mc:AlternateContent>
  <bookViews>
    <workbookView xWindow="0" yWindow="0" windowWidth="28605" windowHeight="1357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3" i="8" l="1"/>
  <c r="S33" i="8"/>
  <c r="T32" i="8"/>
  <c r="S32" i="8"/>
  <c r="R32" i="8"/>
  <c r="Q32" i="8"/>
  <c r="N32" i="8"/>
  <c r="T27" i="8"/>
  <c r="S27" i="8"/>
  <c r="T26" i="8"/>
  <c r="S26" i="8"/>
  <c r="R26" i="8"/>
  <c r="Q26" i="8"/>
  <c r="N26" i="8"/>
  <c r="T21" i="8"/>
  <c r="S21" i="8"/>
  <c r="T20" i="8"/>
  <c r="S20" i="8"/>
  <c r="R20" i="8"/>
  <c r="Q20" i="8"/>
  <c r="N20" i="8"/>
  <c r="T19" i="8"/>
  <c r="S19" i="8"/>
  <c r="R19" i="8"/>
  <c r="Q19" i="8"/>
  <c r="N19" i="8"/>
  <c r="T18" i="8"/>
  <c r="S18" i="8"/>
  <c r="R18" i="8"/>
  <c r="Q18" i="8"/>
  <c r="N18" i="8"/>
  <c r="T17" i="8"/>
  <c r="S17" i="8"/>
  <c r="R17" i="8"/>
  <c r="Q17" i="8"/>
  <c r="N17" i="8"/>
  <c r="T16" i="8"/>
  <c r="S16" i="8"/>
  <c r="R16" i="8"/>
  <c r="Q16" i="8"/>
  <c r="N16" i="8"/>
  <c r="T15" i="8"/>
  <c r="S15" i="8"/>
  <c r="R15" i="8"/>
  <c r="Q15" i="8"/>
  <c r="N15" i="8"/>
  <c r="T14" i="8"/>
  <c r="S14" i="8"/>
  <c r="R14" i="8"/>
  <c r="Q14" i="8"/>
  <c r="N14" i="8"/>
  <c r="T13" i="8"/>
  <c r="S13" i="8"/>
  <c r="R13" i="8"/>
  <c r="Q13" i="8"/>
  <c r="N13" i="8"/>
  <c r="C8" i="8"/>
  <c r="C7" i="8"/>
  <c r="T29" i="7"/>
  <c r="S29" i="7"/>
  <c r="T28" i="7"/>
  <c r="S28" i="7"/>
  <c r="R28" i="7"/>
  <c r="Q28" i="7"/>
  <c r="N28" i="7"/>
  <c r="T27" i="7"/>
  <c r="S27" i="7"/>
  <c r="R27" i="7"/>
  <c r="Q27" i="7"/>
  <c r="N27" i="7"/>
  <c r="T26" i="7"/>
  <c r="S26" i="7"/>
  <c r="R26" i="7"/>
  <c r="Q26" i="7"/>
  <c r="N26" i="7"/>
  <c r="T25" i="7"/>
  <c r="S25" i="7"/>
  <c r="R25" i="7"/>
  <c r="Q25" i="7"/>
  <c r="N25" i="7"/>
  <c r="T24" i="7"/>
  <c r="S24" i="7"/>
  <c r="R24" i="7"/>
  <c r="Q24" i="7"/>
  <c r="N24" i="7"/>
  <c r="T23" i="7"/>
  <c r="S23" i="7"/>
  <c r="R23" i="7"/>
  <c r="Q23" i="7"/>
  <c r="N23" i="7"/>
  <c r="T22" i="7"/>
  <c r="S22" i="7"/>
  <c r="R22" i="7"/>
  <c r="Q22" i="7"/>
  <c r="N22" i="7"/>
  <c r="T21" i="7"/>
  <c r="S21" i="7"/>
  <c r="R21" i="7"/>
  <c r="Q21" i="7"/>
  <c r="N21" i="7"/>
  <c r="T20" i="7"/>
  <c r="S20" i="7"/>
  <c r="R20" i="7"/>
  <c r="Q20" i="7"/>
  <c r="N20" i="7"/>
  <c r="T19" i="7"/>
  <c r="S19" i="7"/>
  <c r="R19" i="7"/>
  <c r="Q19" i="7"/>
  <c r="N19" i="7"/>
  <c r="T18" i="7"/>
  <c r="S18" i="7"/>
  <c r="R18" i="7"/>
  <c r="Q18" i="7"/>
  <c r="N18" i="7"/>
  <c r="T17" i="7"/>
  <c r="S17" i="7"/>
  <c r="R17" i="7"/>
  <c r="Q17" i="7"/>
  <c r="N17" i="7"/>
  <c r="T16" i="7"/>
  <c r="S16" i="7"/>
  <c r="R16" i="7"/>
  <c r="Q16" i="7"/>
  <c r="N16" i="7"/>
  <c r="T15" i="7"/>
  <c r="S15" i="7"/>
  <c r="R15" i="7"/>
  <c r="Q15" i="7"/>
  <c r="N15" i="7"/>
  <c r="T14" i="7"/>
  <c r="S14" i="7"/>
  <c r="R14" i="7"/>
  <c r="Q14" i="7"/>
  <c r="N14" i="7"/>
  <c r="T13" i="7"/>
  <c r="S13" i="7"/>
  <c r="R13" i="7"/>
  <c r="Q13" i="7"/>
  <c r="N13" i="7"/>
  <c r="C8" i="7"/>
  <c r="C7" i="7"/>
  <c r="T54" i="6"/>
  <c r="S54" i="6"/>
  <c r="T53" i="6"/>
  <c r="S53" i="6"/>
  <c r="R53" i="6"/>
  <c r="Q53" i="6"/>
  <c r="N53" i="6"/>
  <c r="T52" i="6"/>
  <c r="S52" i="6"/>
  <c r="R52" i="6"/>
  <c r="Q52" i="6"/>
  <c r="N52" i="6"/>
  <c r="T51" i="6"/>
  <c r="S51" i="6"/>
  <c r="R51" i="6"/>
  <c r="Q51" i="6"/>
  <c r="N51" i="6"/>
  <c r="T50" i="6"/>
  <c r="S50" i="6"/>
  <c r="R50" i="6"/>
  <c r="Q50" i="6"/>
  <c r="N50" i="6"/>
  <c r="T49" i="6"/>
  <c r="S49" i="6"/>
  <c r="R49" i="6"/>
  <c r="Q49" i="6"/>
  <c r="N49" i="6"/>
  <c r="T48" i="6"/>
  <c r="S48" i="6"/>
  <c r="R48" i="6"/>
  <c r="Q48" i="6"/>
  <c r="N48" i="6"/>
  <c r="T47" i="6"/>
  <c r="S47" i="6"/>
  <c r="R47" i="6"/>
  <c r="Q47" i="6"/>
  <c r="N47" i="6"/>
  <c r="T46" i="6"/>
  <c r="S46" i="6"/>
  <c r="R46" i="6"/>
  <c r="Q46" i="6"/>
  <c r="N46" i="6"/>
  <c r="T45" i="6"/>
  <c r="S45" i="6"/>
  <c r="R45" i="6"/>
  <c r="Q45" i="6"/>
  <c r="N45" i="6"/>
  <c r="T44" i="6"/>
  <c r="S44" i="6"/>
  <c r="R44" i="6"/>
  <c r="Q44" i="6"/>
  <c r="N44" i="6"/>
  <c r="T43" i="6"/>
  <c r="S43" i="6"/>
  <c r="R43" i="6"/>
  <c r="Q43" i="6"/>
  <c r="N43" i="6"/>
  <c r="T42" i="6"/>
  <c r="S42" i="6"/>
  <c r="R42" i="6"/>
  <c r="Q42" i="6"/>
  <c r="N42" i="6"/>
  <c r="T41" i="6"/>
  <c r="S41" i="6"/>
  <c r="R41" i="6"/>
  <c r="Q41" i="6"/>
  <c r="N41" i="6"/>
  <c r="T40" i="6"/>
  <c r="S40" i="6"/>
  <c r="R40" i="6"/>
  <c r="Q40" i="6"/>
  <c r="N40" i="6"/>
  <c r="T39" i="6"/>
  <c r="S39" i="6"/>
  <c r="R39" i="6"/>
  <c r="Q39" i="6"/>
  <c r="N39" i="6"/>
  <c r="T38" i="6"/>
  <c r="S38" i="6"/>
  <c r="R38" i="6"/>
  <c r="Q38" i="6"/>
  <c r="N38" i="6"/>
  <c r="T37" i="6"/>
  <c r="S37" i="6"/>
  <c r="R37" i="6"/>
  <c r="Q37" i="6"/>
  <c r="N37" i="6"/>
  <c r="T36" i="6"/>
  <c r="S36" i="6"/>
  <c r="R36" i="6"/>
  <c r="Q36" i="6"/>
  <c r="N36" i="6"/>
  <c r="T35" i="6"/>
  <c r="S35" i="6"/>
  <c r="R35" i="6"/>
  <c r="Q35" i="6"/>
  <c r="N35" i="6"/>
  <c r="T30" i="6"/>
  <c r="S30" i="6"/>
  <c r="T29" i="6"/>
  <c r="S29" i="6"/>
  <c r="R29" i="6"/>
  <c r="Q29" i="6"/>
  <c r="N29" i="6"/>
  <c r="T28" i="6"/>
  <c r="S28" i="6"/>
  <c r="R28" i="6"/>
  <c r="Q28" i="6"/>
  <c r="N28" i="6"/>
  <c r="T27" i="6"/>
  <c r="S27" i="6"/>
  <c r="R27" i="6"/>
  <c r="Q27" i="6"/>
  <c r="N27" i="6"/>
  <c r="T26" i="6"/>
  <c r="S26" i="6"/>
  <c r="R26" i="6"/>
  <c r="Q26" i="6"/>
  <c r="N26" i="6"/>
  <c r="T21" i="6"/>
  <c r="S21" i="6"/>
  <c r="T20" i="6"/>
  <c r="S20" i="6"/>
  <c r="R20" i="6"/>
  <c r="Q20" i="6"/>
  <c r="N20" i="6"/>
  <c r="T19" i="6"/>
  <c r="S19" i="6"/>
  <c r="R19" i="6"/>
  <c r="Q19" i="6"/>
  <c r="N19" i="6"/>
  <c r="T18" i="6"/>
  <c r="S18" i="6"/>
  <c r="R18" i="6"/>
  <c r="Q18" i="6"/>
  <c r="N18" i="6"/>
  <c r="T17" i="6"/>
  <c r="S17" i="6"/>
  <c r="R17" i="6"/>
  <c r="Q17" i="6"/>
  <c r="N17" i="6"/>
  <c r="T16" i="6"/>
  <c r="S16" i="6"/>
  <c r="R16" i="6"/>
  <c r="Q16" i="6"/>
  <c r="N16" i="6"/>
  <c r="T15" i="6"/>
  <c r="S15" i="6"/>
  <c r="R15" i="6"/>
  <c r="Q15" i="6"/>
  <c r="N15" i="6"/>
  <c r="T14" i="6"/>
  <c r="S14" i="6"/>
  <c r="R14" i="6"/>
  <c r="Q14" i="6"/>
  <c r="N14" i="6"/>
  <c r="T13" i="6"/>
  <c r="S13" i="6"/>
  <c r="R13" i="6"/>
  <c r="Q13" i="6"/>
  <c r="N13" i="6"/>
  <c r="C8" i="6"/>
  <c r="C7" i="6"/>
  <c r="T36" i="5"/>
  <c r="S36" i="5"/>
  <c r="T35" i="5"/>
  <c r="S35" i="5"/>
  <c r="R35" i="5"/>
  <c r="Q35" i="5"/>
  <c r="N35" i="5"/>
  <c r="T30" i="5"/>
  <c r="S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2" i="5"/>
  <c r="S22" i="5"/>
  <c r="T21" i="5"/>
  <c r="S21" i="5"/>
  <c r="R21" i="5"/>
  <c r="Q21" i="5"/>
  <c r="N21" i="5"/>
  <c r="T20" i="5"/>
  <c r="S20" i="5"/>
  <c r="R20" i="5"/>
  <c r="Q20" i="5"/>
  <c r="N20" i="5"/>
  <c r="T15" i="5"/>
  <c r="S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<sst xmlns="http://schemas.openxmlformats.org/spreadsheetml/2006/main" count="868" uniqueCount="184">
  <si>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</si>
  <si>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</si>
  <si>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</si>
  <si>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</si>
  <si>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</si>
  <si>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</si>
  <si>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</si>
  <si>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</si>
  <si>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</si>
  <si>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</si>
  <si>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</si>
  <si>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</si>
  <si>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</si>
  <si>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</si>
  <si>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</si>
  <si>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</si>
  <si>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</si>
  <si>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</si>
  <si>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</si>
  <si>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</si>
  <si>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</si>
  <si>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</si>
  <si>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</si>
  <si>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</si>
  <si>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</si>
  <si>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</si>
  <si>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</si>
  <si>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</si>
  <si>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</si>
  <si>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</si>
  <si>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</si>
  <si>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</si>
  <si>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</si>
  <si>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</si>
  <si>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</si>
  <si>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</si>
  <si>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16-08/18</t>
  </si>
  <si>
    <t>HEMODIALIZNI MATERIAL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</si>
  <si>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</si>
  <si>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</si>
  <si>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</si>
  <si>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</si>
  <si>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</si>
  <si>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</si>
  <si>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</si>
  <si>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</si>
  <si>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</si>
  <si>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</si>
  <si>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</si>
  <si>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</si>
  <si>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</si>
  <si>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Dodatne zahteve naročnika za predmet naročila HEMODIALIZNI MATERIAL se nahajajo v razpisni dokumentaciji.</t>
  </si>
  <si>
    <t>Seznam razpisanega blaga za sklop:</t>
  </si>
  <si>
    <t>I.</t>
  </si>
  <si>
    <t>DIALIZATORJI</t>
  </si>
  <si>
    <t>*</t>
  </si>
  <si>
    <t>1.</t>
  </si>
  <si>
    <t>podsklop: DIALIZATORJI IZ CELULOZE TRIACETATA</t>
  </si>
  <si>
    <t>ZAPRT</t>
  </si>
  <si>
    <t>DIALIZATORJI IZ CELULOZE TRIACETATA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</si>
  <si>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</si>
  <si>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</si>
  <si>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</si>
  <si>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</si>
  <si>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</si>
  <si>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</si>
  <si>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</si>
  <si>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</si>
  <si>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</si>
  <si>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</si>
  <si>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</si>
  <si>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</si>
  <si>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</si>
  <si>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</si>
  <si>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</si>
  <si>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</si>
  <si>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</si>
  <si>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</si>
  <si>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</si>
  <si>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</si>
  <si>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</si>
  <si>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</si>
  <si>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</si>
  <si>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</si>
  <si>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</si>
  <si>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</si>
  <si>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Dializatorji iz celuloze triacetata, 1,9 m2, srednje visoko pretočni</t>
  </si>
  <si>
    <t>Sterilizirani morajo biti z vodno paro ali gama žarki; naročnik dovoljuje odstopanje v površini za +/- 0,1m2.</t>
  </si>
  <si>
    <t>kos</t>
  </si>
  <si>
    <t>Dializatorji iz celuloze triacetata, 2,1m2, srednje visoko pretočni</t>
  </si>
  <si>
    <t>Skupaj:</t>
  </si>
  <si>
    <t>2.</t>
  </si>
  <si>
    <t>podsklop: DIALIZATORJI S SINTETIČNO MEMBRANO, nizko pretočni</t>
  </si>
  <si>
    <t>DIALIZATORJI S SINTETIČNO MEMBRANO, nizko pretočni</t>
  </si>
  <si>
    <t>Dializator s sintetično membrano, 1,7 m2, nizko pretočni</t>
  </si>
  <si>
    <t>Dializator s sintetično membrano, 2,1m2, nizko pretočni</t>
  </si>
  <si>
    <t>3.</t>
  </si>
  <si>
    <t>podsklop: DIALIZATORJI S SINTETIČNO MEMBRANO, visoko pretočni</t>
  </si>
  <si>
    <t>DIALIZATORJI S SINTETIČNO MEMBRANO, visoko pretočni</t>
  </si>
  <si>
    <t>Dializator s sintetično membrano, 1,7 m2, visoko pretočni, za HDF</t>
  </si>
  <si>
    <t>Dializator s sintetično membrano, 2,1 m2, visoko pretočni, za HDF</t>
  </si>
  <si>
    <t>Dializator s  sintetično membrano, 2,5 m2, visoko pretočni, za HDF</t>
  </si>
  <si>
    <t>4.</t>
  </si>
  <si>
    <t>podsklop: DIALIZATORJI ZA PODPORNO ZDRAVLJENJE MULTIPLEGA MIELOMA</t>
  </si>
  <si>
    <t>DIALIZATORJI ZA PODPORNO ZDRAVLJENJE MULTIPLEGA MIELOMA</t>
  </si>
  <si>
    <t>Dializator za podporno zdravljenje multiplega mieloma, 2,1m2, visoko pretočni  </t>
  </si>
  <si>
    <t>dializator za podporno zdravljenje multiplega mieloma z odstranjevanjem prostih lahkih verig in drugih plazemskih komponent z molekulsko težo do 60 kDa
Ø       sintetična "high cut-off" membrana 
Ø       sterilizacija s paro ali gama žarki, ne z ETO
Ø       naročnik dovoljuje odstopanje v površini za +/- 0,1m2</t>
  </si>
  <si>
    <t>II.</t>
  </si>
  <si>
    <t>DIALIZNI MATERIAL KOMPATIBILEN Z MONITORJI RAZLIČNIH PROIZVAJALCEV</t>
  </si>
  <si>
    <t>podsklop: MATERIAL ZA HEMODIALIZO, kompatibilen z monitorji GAMBRO</t>
  </si>
  <si>
    <t>MATERIAL ZA HEMODIALIZO, kompatibilen z monitorji GAMBRO</t>
  </si>
  <si>
    <t>Sistem arterijski  in venski za dvoigelno hemodializo, za enkratno uporabo</t>
  </si>
  <si>
    <t>KOS</t>
  </si>
  <si>
    <t>Sistem arterijski  in venski za enoigelno hemodializo, za enkratno uporabo</t>
  </si>
  <si>
    <t>Razdelilec Y (kot Gambro S 660C), za enkratno uporabo</t>
  </si>
  <si>
    <t>Sistem arterijski in venski za dvoigelno HDF, za enkratno uporabo</t>
  </si>
  <si>
    <t>Filter ultrasteriset  za  HDF, za enkratno uporabo</t>
  </si>
  <si>
    <t>Ultrafilter za sterilizacijo vode in dializata za HD, HDF in online HDF</t>
  </si>
  <si>
    <t>Sredstvo za HLADNO dezinfekcijo monitorjev,  v skladu z navodili proizvajalca</t>
  </si>
  <si>
    <t>Sredstvo za VROČO dezinfekcijo monitorjev,  v skladu z navodili proizvajalca</t>
  </si>
  <si>
    <t>podsklop: MATERIAL ZA HEMODIALIZO, kompatibilen z monitorji BRAUN (DIALOG PLUS)</t>
  </si>
  <si>
    <t>MATERIAL ZA HEMODIALIZO, kompatibilen z monitorji BRAUN (DIALOG PLUS)</t>
  </si>
  <si>
    <t>FILTER DIALIZNI DIACAP ULTRA</t>
  </si>
  <si>
    <t>NATRIJEV KLORID SERUMWERK 9MG/ML. 1500ML VREČKA</t>
  </si>
  <si>
    <t>2 nastavka  z luer lock  navojem</t>
  </si>
  <si>
    <t>podsklop: MATERIAL ZA HEMODIALIZO, kompatibilen z monitorji FRESENIUS (model: 5008R)</t>
  </si>
  <si>
    <t>MATERIAL ZA HEMODIALIZO, kompatibilen z monitorji FRESENIUS (model: 5008R)</t>
  </si>
  <si>
    <t>Koncentrat alkalni v prahu, 650g, za tvorbo alkalne dializne raztopine</t>
  </si>
  <si>
    <t>Koncentrat alkalni v prahu, 900 g, za tvorbo alkalne dializne raztopine</t>
  </si>
  <si>
    <t>FILTER DIASAFE PLUS</t>
  </si>
  <si>
    <t>Koncentrat tekoči, kisli, z različno vsebnostjo kalija, kalcija in glukoze za pripravo kisle dializne raztopine</t>
  </si>
  <si>
    <t>2mmolK 1,25mmolCa 1,0gluc</t>
  </si>
  <si>
    <t>2mmolK 1,50mmolCa 1,0gluc</t>
  </si>
  <si>
    <t>2mmolK 1,75mmolCa 1,0gluc</t>
  </si>
  <si>
    <t>3mmolK 1,25mmolCa 1,0gluc</t>
  </si>
  <si>
    <t>3mmolK 1,50mmolCa 1,0gluc</t>
  </si>
  <si>
    <t>3mmolK 1,75mmolCa 1,0gluc</t>
  </si>
  <si>
    <t>Koncentrat tekoči, kisli, za hemodializo brez kalcija, z različno koncentracijo kalija</t>
  </si>
  <si>
    <t>2mmolK 0mmolCa 1,0gluc</t>
  </si>
  <si>
    <t>3mmolK 0mmolCa 1,0gluc</t>
  </si>
  <si>
    <t>4mmolK 0mmolCa 1,0gluc</t>
  </si>
  <si>
    <t>KARTICA ZA PACIENTA 5008</t>
  </si>
  <si>
    <t>KARTICA ZA PACIENTA BCM</t>
  </si>
  <si>
    <t>ELEKTRODE ZA BCM A 40</t>
  </si>
  <si>
    <t>III.</t>
  </si>
  <si>
    <t>KONCENTRATI ZA HEMODIALIZO</t>
  </si>
  <si>
    <t>podsklop: KONCENTRATI ZA HEMODIALIZO</t>
  </si>
  <si>
    <t>ODPRT</t>
  </si>
  <si>
    <t>Koncentrat alkalni v prahu, 760-850 g, za tvorbo alkalne dializne raztopine</t>
  </si>
  <si>
    <t>vsebovati mora 760g natrijevega bikarbonata v kapsuli</t>
  </si>
  <si>
    <t>Koncentrat tekoči, kisli, z različno vsebnostjo kalija, kalcija in glukoze za pripravo kisle dializne raztopine (6 l);</t>
  </si>
  <si>
    <t>2mmolK 1,5mmolCa 1,0gluc</t>
  </si>
  <si>
    <t>2mmolK 1,75mmolCa  1,0gluc.</t>
  </si>
  <si>
    <t>3mmolK 1,5mmolCa 1,0gluc</t>
  </si>
  <si>
    <t>Koncentrat tekoči, kisli, z različno vsebnostjo kalija, kalcija in glukoze za pripravo kisle dializne raztopine (6 l)</t>
  </si>
  <si>
    <t>4mmolK
1,25mmolCa
1,0gluc</t>
  </si>
  <si>
    <t>4mmolK
1,5mmolCa
1,0gluc</t>
  </si>
  <si>
    <t>4mmolK
1,75mmolCa
1,0gluc</t>
  </si>
  <si>
    <t>2mmolK
1,5mmolCa
2,0gluc</t>
  </si>
  <si>
    <t>2mmolK 1,75mmolCa 2,0gluc</t>
  </si>
  <si>
    <t>Koncentrat tekoči, kisli, za hemodializo brez kalcija, z različno koncentracijo kalija   (6 l ali 10 l)</t>
  </si>
  <si>
    <t>2mmolK
1,75mmolCa
1,0gluc
0,5 - 1,0mmol Mg</t>
  </si>
  <si>
    <t>IV.</t>
  </si>
  <si>
    <t>OSTALI MEDICINSKI POTROŠNI MATERIAL ZA HEMODIALIZNI ODDELEK</t>
  </si>
  <si>
    <t>podsklop: IGLE ZA HEMODIALIZO</t>
  </si>
  <si>
    <t>IGLE ZA HEMODIALIZO</t>
  </si>
  <si>
    <t>Igle arterijske 1,5mmX15mm</t>
  </si>
  <si>
    <t>Notranji in zunanji del igel mora imeti silikonsko prevleko;  dolžina silastičnega dela cevke igel  s stiščkom mora biti 150mm; imeti morajo vzdolžno odprtino nad konico igel nasproti zunanji odprtini; konice igel morajo biti netravmatske in navzdol proti lumnu ukrivljene.</t>
  </si>
  <si>
    <t>Igle arterijske 1,5mmX20mm</t>
  </si>
  <si>
    <t>Igle arterijske 1,6mmX15mm</t>
  </si>
  <si>
    <t>Igle arterijske 1,6mm X20mm</t>
  </si>
  <si>
    <t>Igle venske 1,5mmX15mm</t>
  </si>
  <si>
    <t>Notranji in zunanji del igel mora imeti silikonsko prevleko; dolžina silastičnega dela cevke igel s stiščkom mora biti 150 mm.</t>
  </si>
  <si>
    <t>Igle venske 1,5mm X 20mm</t>
  </si>
  <si>
    <t>Igle venske 1,6mmX15mm</t>
  </si>
  <si>
    <t>Igle venske 1,6mm X20mm</t>
  </si>
  <si>
    <t>podsklop: SET ZA PRIKLJUČITEV IN ODKLJUČITEV</t>
  </si>
  <si>
    <t>SET ZA PRIKLJUČITEV IN ODKLJUČITEV</t>
  </si>
  <si>
    <t>Set za priključitev in odključitev, sterilen</t>
  </si>
  <si>
    <t>Set za priključitev mora vsebovati:
-  plastičen pean dolžine 11-12 cm s prijemalnim delom dolžine 2,5cm
-  gumijasto cev (zunanji premer 8 do 10 mm) ali elastičen trak (širina 2-2,5 cm) za podvezovanje AV fistule, dolžine37 cm
- 8 netkanih kompres (8 plasti) za čiščenje AV fistule velikosti 5 x 5 cm, 
- 2 x sterilni lepilni trak za pokritje vbodnega mesta 10x2,5 cm,
- nepremočljivo vpojno zaščitno podlogo velikosti 60 x 50 cm (lahko tudi 60x60)
- ovojnina mora zagotavljati sterilno delovno površino
Set za odključitev mora vsebovati:
- 6 netkanih kompres (8 plasti) velikosti 5x5 cm
- 2 kosa samolepilnega povoja s hemostatsko kompresijsko blazinico  z navojem 6x60cm, zagotavljati mora dober oprijem</t>
  </si>
  <si>
    <t>podsklop: SISTEM INFUZIJSKI Z NAVOJEM</t>
  </si>
  <si>
    <t>SISTEM INFUZIJSKI Z NAVOJEM</t>
  </si>
  <si>
    <t>Sistem infuzijski  z zračno komoro in nastavkoma z navojem, za 1x uporabo</t>
  </si>
  <si>
    <t>Apirogen,netoksičen, brez igle. Sistem za priključitev mora vsebovati:
- sterilni infuzijski sistem iz medicinskega PVC materiala, dolžina 155 cm;
- ne vsebuje delov iz lateksa;
- nastavek z navojem pred in po zračni komori; luer lock ( omogoča direkten spoj sistema z infuzijsko vrečko z nastavkoma in dializnim sistemom);
- regulator pretoka z zapiralko (koleščkom);
- posamezno pakiranje.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</si>
</sst>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0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22" xfId="3" applyBorder="1">
      <alignment horizontal="lef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nKJg4YlLXo8YX4dv4SZQN+50LjzcTpa7/m5QoH6w82DWD+AJSbTfqXqfBdo6vYul0Ct83Ok4SDAJ3ZS7qTCldA==" saltValue="Py/PoKitc/YjfWsFRXgzl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16-08/18&amp;RStran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zbIpV6PgsYI7PjvVpXM/vCud9k+2aeNGBJb5AP44Y8Egzm8jta+ZUB9CgmOz+gDQOLCXDyU/153BhRntqzurrw==" saltValue="dyjKiT6XNxGN4rwr/Ebvm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16-08/18&amp;RStran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vh4keAANEQYof3EuLtT9g03hRxEv/14soyXYWFYhx+a13ubuBndkZ8ckrPoZvPNKeK0UKQuqI0aZDeRGwL2Ojg==" saltValue="GZdzxvKcQ21/HsYU/sqRB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16-08/18&amp;RStran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7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  <row r="5" spans="2:2" ht="13.5" thickBot="1" x14ac:dyDescent="0.3"/>
    <row r="6" spans="2:2" x14ac:dyDescent="0.25">
      <c r="B6" s="3"/>
    </row>
    <row r="7" spans="2:2" ht="13.5" thickBot="1" x14ac:dyDescent="0.3">
      <c r="B7" s="5" t="s">
        <v>51</v>
      </c>
    </row>
  </sheetData>
  <sheetProtection algorithmName="SHA-512" hashValue="hVAMYpvvwCUo2wUZcBicgkC7FysT814Oll/TVkwvp2aakn9rewY/Z+xfA0tK2sgkAUQ/3WkgL2E9MwdUgepUdw==" saltValue="CVNSuQtwsAQWT1fKhQaZ1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16-08/18&amp;RStran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6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56.7109375" style="1" customWidth="1"/>
    <col min="4" max="4" width="60.28515625" style="1" customWidth="1"/>
    <col min="5" max="7" width="10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53</v>
      </c>
      <c r="C5" s="2" t="s">
        <v>54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57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59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44" t="s">
        <v>85</v>
      </c>
      <c r="B13" s="9">
        <v>1</v>
      </c>
      <c r="C13" s="22" t="s">
        <v>86</v>
      </c>
      <c r="D13" s="22" t="s">
        <v>87</v>
      </c>
      <c r="E13" s="22" t="s">
        <v>85</v>
      </c>
      <c r="F13" s="22" t="s">
        <v>85</v>
      </c>
      <c r="G13" s="22" t="s">
        <v>85</v>
      </c>
      <c r="H13" s="23" t="s">
        <v>88</v>
      </c>
      <c r="I13" s="24">
        <v>1000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6.25" thickBot="1" x14ac:dyDescent="0.3">
      <c r="A14" s="45" t="s">
        <v>85</v>
      </c>
      <c r="B14" s="13">
        <v>2</v>
      </c>
      <c r="C14" s="32" t="s">
        <v>89</v>
      </c>
      <c r="D14" s="32" t="s">
        <v>87</v>
      </c>
      <c r="E14" s="32" t="s">
        <v>85</v>
      </c>
      <c r="F14" s="32" t="s">
        <v>85</v>
      </c>
      <c r="G14" s="32" t="s">
        <v>85</v>
      </c>
      <c r="H14" s="33" t="s">
        <v>88</v>
      </c>
      <c r="I14" s="34">
        <v>1000</v>
      </c>
      <c r="J14" s="48"/>
      <c r="K14" s="13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13.5" thickBot="1" x14ac:dyDescent="0.3">
      <c r="R15" s="49" t="s">
        <v>90</v>
      </c>
      <c r="S15" s="50">
        <f>SUM(S13:S14)</f>
        <v>0</v>
      </c>
      <c r="T15" s="51">
        <f>SUM(T13:T14)</f>
        <v>0</v>
      </c>
    </row>
    <row r="17" spans="1:25" ht="13.5" thickBot="1" x14ac:dyDescent="0.3"/>
    <row r="18" spans="1:25" ht="13.5" thickBot="1" x14ac:dyDescent="0.3">
      <c r="A18" s="42" t="s">
        <v>55</v>
      </c>
      <c r="B18" s="46" t="s">
        <v>91</v>
      </c>
      <c r="C18" s="18" t="s">
        <v>92</v>
      </c>
      <c r="D18" s="18"/>
      <c r="E18" s="18"/>
      <c r="F18" s="18"/>
      <c r="G18" s="18"/>
      <c r="H18" s="18" t="s">
        <v>58</v>
      </c>
      <c r="I18" s="18"/>
      <c r="J18" s="8"/>
      <c r="K18" s="7"/>
      <c r="L18" s="18" t="s">
        <v>93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8"/>
    </row>
    <row r="19" spans="1:25" ht="51.75" thickBot="1" x14ac:dyDescent="0.3">
      <c r="A19" s="43" t="s">
        <v>60</v>
      </c>
      <c r="B19" s="19" t="s">
        <v>61</v>
      </c>
      <c r="C19" s="20" t="s">
        <v>62</v>
      </c>
      <c r="D19" s="20" t="s">
        <v>63</v>
      </c>
      <c r="E19" s="20" t="s">
        <v>64</v>
      </c>
      <c r="F19" s="20" t="s">
        <v>65</v>
      </c>
      <c r="G19" s="20" t="s">
        <v>66</v>
      </c>
      <c r="H19" s="20" t="s">
        <v>67</v>
      </c>
      <c r="I19" s="20" t="s">
        <v>68</v>
      </c>
      <c r="J19" s="21" t="s">
        <v>69</v>
      </c>
      <c r="K19" s="19" t="s">
        <v>70</v>
      </c>
      <c r="L19" s="20" t="s">
        <v>71</v>
      </c>
      <c r="M19" s="20" t="s">
        <v>72</v>
      </c>
      <c r="N19" s="20" t="s">
        <v>73</v>
      </c>
      <c r="O19" s="20" t="s">
        <v>74</v>
      </c>
      <c r="P19" s="20" t="s">
        <v>75</v>
      </c>
      <c r="Q19" s="20" t="s">
        <v>76</v>
      </c>
      <c r="R19" s="20" t="s">
        <v>77</v>
      </c>
      <c r="S19" s="20" t="s">
        <v>78</v>
      </c>
      <c r="T19" s="20" t="s">
        <v>79</v>
      </c>
      <c r="U19" s="20" t="s">
        <v>80</v>
      </c>
      <c r="V19" s="20" t="s">
        <v>81</v>
      </c>
      <c r="W19" s="20" t="s">
        <v>82</v>
      </c>
      <c r="X19" s="20" t="s">
        <v>83</v>
      </c>
      <c r="Y19" s="21" t="s">
        <v>84</v>
      </c>
    </row>
    <row r="20" spans="1:25" ht="25.5" x14ac:dyDescent="0.25">
      <c r="A20" s="44" t="s">
        <v>85</v>
      </c>
      <c r="B20" s="9">
        <v>1</v>
      </c>
      <c r="C20" s="22" t="s">
        <v>94</v>
      </c>
      <c r="D20" s="22" t="s">
        <v>87</v>
      </c>
      <c r="E20" s="22" t="s">
        <v>85</v>
      </c>
      <c r="F20" s="22" t="s">
        <v>85</v>
      </c>
      <c r="G20" s="22" t="s">
        <v>85</v>
      </c>
      <c r="H20" s="23" t="s">
        <v>88</v>
      </c>
      <c r="I20" s="24">
        <v>2000</v>
      </c>
      <c r="J20" s="47"/>
      <c r="K20" s="9">
        <v>1</v>
      </c>
      <c r="L20" s="25"/>
      <c r="M20" s="26"/>
      <c r="N20" s="27">
        <f>IF(M20&gt;0,ROUND(L20/M20,4),0)</f>
        <v>0</v>
      </c>
      <c r="O20" s="28"/>
      <c r="P20" s="29"/>
      <c r="Q20" s="27">
        <f>ROUND(ROUND(N20,4)*(1-O20),4)</f>
        <v>0</v>
      </c>
      <c r="R20" s="27">
        <f>ROUND(ROUND(Q20,4)*(1+P20),4)</f>
        <v>0</v>
      </c>
      <c r="S20" s="27">
        <f>ROUND($I20*Q20,4)</f>
        <v>0</v>
      </c>
      <c r="T20" s="27">
        <f>ROUND($I20*R20,4)</f>
        <v>0</v>
      </c>
      <c r="U20" s="30"/>
      <c r="V20" s="30"/>
      <c r="W20" s="30"/>
      <c r="X20" s="30"/>
      <c r="Y20" s="31"/>
    </row>
    <row r="21" spans="1:25" ht="26.25" thickBot="1" x14ac:dyDescent="0.3">
      <c r="A21" s="45" t="s">
        <v>85</v>
      </c>
      <c r="B21" s="13">
        <v>2</v>
      </c>
      <c r="C21" s="32" t="s">
        <v>95</v>
      </c>
      <c r="D21" s="32" t="s">
        <v>87</v>
      </c>
      <c r="E21" s="32" t="s">
        <v>85</v>
      </c>
      <c r="F21" s="32" t="s">
        <v>85</v>
      </c>
      <c r="G21" s="32" t="s">
        <v>85</v>
      </c>
      <c r="H21" s="33" t="s">
        <v>88</v>
      </c>
      <c r="I21" s="34">
        <v>2000</v>
      </c>
      <c r="J21" s="48"/>
      <c r="K21" s="13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13.5" thickBot="1" x14ac:dyDescent="0.3">
      <c r="R22" s="49" t="s">
        <v>90</v>
      </c>
      <c r="S22" s="50">
        <f>SUM(S20:S21)</f>
        <v>0</v>
      </c>
      <c r="T22" s="51">
        <f>SUM(T20:T21)</f>
        <v>0</v>
      </c>
    </row>
    <row r="24" spans="1:25" ht="13.5" thickBot="1" x14ac:dyDescent="0.3"/>
    <row r="25" spans="1:25" ht="13.5" thickBot="1" x14ac:dyDescent="0.3">
      <c r="A25" s="42" t="s">
        <v>55</v>
      </c>
      <c r="B25" s="46" t="s">
        <v>96</v>
      </c>
      <c r="C25" s="18" t="s">
        <v>97</v>
      </c>
      <c r="D25" s="18"/>
      <c r="E25" s="18"/>
      <c r="F25" s="18"/>
      <c r="G25" s="18"/>
      <c r="H25" s="18" t="s">
        <v>58</v>
      </c>
      <c r="I25" s="18"/>
      <c r="J25" s="8"/>
      <c r="K25" s="7"/>
      <c r="L25" s="18" t="s">
        <v>98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8"/>
    </row>
    <row r="26" spans="1:25" ht="51.75" thickBot="1" x14ac:dyDescent="0.3">
      <c r="A26" s="43" t="s">
        <v>60</v>
      </c>
      <c r="B26" s="19" t="s">
        <v>61</v>
      </c>
      <c r="C26" s="20" t="s">
        <v>62</v>
      </c>
      <c r="D26" s="20" t="s">
        <v>63</v>
      </c>
      <c r="E26" s="20" t="s">
        <v>64</v>
      </c>
      <c r="F26" s="20" t="s">
        <v>65</v>
      </c>
      <c r="G26" s="20" t="s">
        <v>66</v>
      </c>
      <c r="H26" s="20" t="s">
        <v>67</v>
      </c>
      <c r="I26" s="20" t="s">
        <v>68</v>
      </c>
      <c r="J26" s="21" t="s">
        <v>69</v>
      </c>
      <c r="K26" s="19" t="s">
        <v>70</v>
      </c>
      <c r="L26" s="20" t="s">
        <v>71</v>
      </c>
      <c r="M26" s="20" t="s">
        <v>72</v>
      </c>
      <c r="N26" s="20" t="s">
        <v>73</v>
      </c>
      <c r="O26" s="20" t="s">
        <v>74</v>
      </c>
      <c r="P26" s="20" t="s">
        <v>75</v>
      </c>
      <c r="Q26" s="20" t="s">
        <v>76</v>
      </c>
      <c r="R26" s="20" t="s">
        <v>77</v>
      </c>
      <c r="S26" s="20" t="s">
        <v>78</v>
      </c>
      <c r="T26" s="20" t="s">
        <v>79</v>
      </c>
      <c r="U26" s="20" t="s">
        <v>80</v>
      </c>
      <c r="V26" s="20" t="s">
        <v>81</v>
      </c>
      <c r="W26" s="20" t="s">
        <v>82</v>
      </c>
      <c r="X26" s="20" t="s">
        <v>83</v>
      </c>
      <c r="Y26" s="21" t="s">
        <v>84</v>
      </c>
    </row>
    <row r="27" spans="1:25" ht="25.5" x14ac:dyDescent="0.25">
      <c r="A27" s="44" t="s">
        <v>85</v>
      </c>
      <c r="B27" s="9">
        <v>1</v>
      </c>
      <c r="C27" s="22" t="s">
        <v>99</v>
      </c>
      <c r="D27" s="22" t="s">
        <v>87</v>
      </c>
      <c r="E27" s="22" t="s">
        <v>85</v>
      </c>
      <c r="F27" s="22" t="s">
        <v>85</v>
      </c>
      <c r="G27" s="22" t="s">
        <v>85</v>
      </c>
      <c r="H27" s="23" t="s">
        <v>88</v>
      </c>
      <c r="I27" s="24">
        <v>6000</v>
      </c>
      <c r="J27" s="47"/>
      <c r="K27" s="9">
        <v>1</v>
      </c>
      <c r="L27" s="25"/>
      <c r="M27" s="26"/>
      <c r="N27" s="27">
        <f>IF(M27&gt;0,ROUND(L27/M27,4),0)</f>
        <v>0</v>
      </c>
      <c r="O27" s="28"/>
      <c r="P27" s="29"/>
      <c r="Q27" s="27">
        <f>ROUND(ROUND(N27,4)*(1-O27),4)</f>
        <v>0</v>
      </c>
      <c r="R27" s="27">
        <f>ROUND(ROUND(Q27,4)*(1+P27),4)</f>
        <v>0</v>
      </c>
      <c r="S27" s="27">
        <f>ROUND($I27*Q27,4)</f>
        <v>0</v>
      </c>
      <c r="T27" s="27">
        <f>ROUND($I27*R27,4)</f>
        <v>0</v>
      </c>
      <c r="U27" s="30"/>
      <c r="V27" s="30"/>
      <c r="W27" s="30"/>
      <c r="X27" s="30"/>
      <c r="Y27" s="31"/>
    </row>
    <row r="28" spans="1:25" ht="25.5" x14ac:dyDescent="0.25">
      <c r="A28" s="62" t="s">
        <v>85</v>
      </c>
      <c r="B28" s="11">
        <v>2</v>
      </c>
      <c r="C28" s="52" t="s">
        <v>100</v>
      </c>
      <c r="D28" s="52" t="s">
        <v>87</v>
      </c>
      <c r="E28" s="52" t="s">
        <v>85</v>
      </c>
      <c r="F28" s="52" t="s">
        <v>85</v>
      </c>
      <c r="G28" s="52" t="s">
        <v>85</v>
      </c>
      <c r="H28" s="53" t="s">
        <v>88</v>
      </c>
      <c r="I28" s="54">
        <v>6000</v>
      </c>
      <c r="J28" s="63"/>
      <c r="K28" s="11">
        <v>1</v>
      </c>
      <c r="L28" s="55"/>
      <c r="M28" s="56"/>
      <c r="N28" s="57">
        <f>IF(M28&gt;0,ROUND(L28/M28,4),0)</f>
        <v>0</v>
      </c>
      <c r="O28" s="58"/>
      <c r="P28" s="59"/>
      <c r="Q28" s="57">
        <f>ROUND(ROUND(N28,4)*(1-O28),4)</f>
        <v>0</v>
      </c>
      <c r="R28" s="57">
        <f>ROUND(ROUND(Q28,4)*(1+P28),4)</f>
        <v>0</v>
      </c>
      <c r="S28" s="57">
        <f>ROUND($I28*Q28,4)</f>
        <v>0</v>
      </c>
      <c r="T28" s="57">
        <f>ROUND($I28*R28,4)</f>
        <v>0</v>
      </c>
      <c r="U28" s="60"/>
      <c r="V28" s="60"/>
      <c r="W28" s="60"/>
      <c r="X28" s="60"/>
      <c r="Y28" s="61"/>
    </row>
    <row r="29" spans="1:25" ht="26.25" thickBot="1" x14ac:dyDescent="0.3">
      <c r="A29" s="45" t="s">
        <v>85</v>
      </c>
      <c r="B29" s="13">
        <v>3</v>
      </c>
      <c r="C29" s="32" t="s">
        <v>101</v>
      </c>
      <c r="D29" s="32" t="s">
        <v>87</v>
      </c>
      <c r="E29" s="32" t="s">
        <v>85</v>
      </c>
      <c r="F29" s="32" t="s">
        <v>85</v>
      </c>
      <c r="G29" s="32" t="s">
        <v>85</v>
      </c>
      <c r="H29" s="33" t="s">
        <v>88</v>
      </c>
      <c r="I29" s="34">
        <v>4000</v>
      </c>
      <c r="J29" s="48"/>
      <c r="K29" s="13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13.5" thickBot="1" x14ac:dyDescent="0.3">
      <c r="R30" s="49" t="s">
        <v>90</v>
      </c>
      <c r="S30" s="50">
        <f>SUM(S27:S29)</f>
        <v>0</v>
      </c>
      <c r="T30" s="51">
        <f>SUM(T27:T29)</f>
        <v>0</v>
      </c>
    </row>
    <row r="32" spans="1:25" ht="13.5" thickBot="1" x14ac:dyDescent="0.3"/>
    <row r="33" spans="1:25" ht="13.5" thickBot="1" x14ac:dyDescent="0.3">
      <c r="A33" s="42" t="s">
        <v>55</v>
      </c>
      <c r="B33" s="46" t="s">
        <v>102</v>
      </c>
      <c r="C33" s="18" t="s">
        <v>103</v>
      </c>
      <c r="D33" s="18"/>
      <c r="E33" s="18"/>
      <c r="F33" s="18"/>
      <c r="G33" s="18"/>
      <c r="H33" s="18" t="s">
        <v>58</v>
      </c>
      <c r="I33" s="18"/>
      <c r="J33" s="8"/>
      <c r="K33" s="7"/>
      <c r="L33" s="18" t="s">
        <v>104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8"/>
    </row>
    <row r="34" spans="1:25" ht="51.75" thickBot="1" x14ac:dyDescent="0.3">
      <c r="A34" s="43" t="s">
        <v>60</v>
      </c>
      <c r="B34" s="19" t="s">
        <v>61</v>
      </c>
      <c r="C34" s="20" t="s">
        <v>62</v>
      </c>
      <c r="D34" s="20" t="s">
        <v>63</v>
      </c>
      <c r="E34" s="20" t="s">
        <v>64</v>
      </c>
      <c r="F34" s="20" t="s">
        <v>65</v>
      </c>
      <c r="G34" s="20" t="s">
        <v>66</v>
      </c>
      <c r="H34" s="20" t="s">
        <v>67</v>
      </c>
      <c r="I34" s="20" t="s">
        <v>68</v>
      </c>
      <c r="J34" s="21" t="s">
        <v>69</v>
      </c>
      <c r="K34" s="19" t="s">
        <v>70</v>
      </c>
      <c r="L34" s="20" t="s">
        <v>71</v>
      </c>
      <c r="M34" s="20" t="s">
        <v>72</v>
      </c>
      <c r="N34" s="20" t="s">
        <v>73</v>
      </c>
      <c r="O34" s="20" t="s">
        <v>74</v>
      </c>
      <c r="P34" s="20" t="s">
        <v>75</v>
      </c>
      <c r="Q34" s="20" t="s">
        <v>76</v>
      </c>
      <c r="R34" s="20" t="s">
        <v>77</v>
      </c>
      <c r="S34" s="20" t="s">
        <v>78</v>
      </c>
      <c r="T34" s="20" t="s">
        <v>79</v>
      </c>
      <c r="U34" s="20" t="s">
        <v>80</v>
      </c>
      <c r="V34" s="20" t="s">
        <v>81</v>
      </c>
      <c r="W34" s="20" t="s">
        <v>82</v>
      </c>
      <c r="X34" s="20" t="s">
        <v>83</v>
      </c>
      <c r="Y34" s="21" t="s">
        <v>84</v>
      </c>
    </row>
    <row r="35" spans="1:25" ht="77.25" thickBot="1" x14ac:dyDescent="0.3">
      <c r="A35" s="74" t="s">
        <v>85</v>
      </c>
      <c r="B35" s="75">
        <v>1</v>
      </c>
      <c r="C35" s="64" t="s">
        <v>105</v>
      </c>
      <c r="D35" s="64" t="s">
        <v>106</v>
      </c>
      <c r="E35" s="64" t="s">
        <v>85</v>
      </c>
      <c r="F35" s="64" t="s">
        <v>85</v>
      </c>
      <c r="G35" s="64" t="s">
        <v>85</v>
      </c>
      <c r="H35" s="65" t="s">
        <v>88</v>
      </c>
      <c r="I35" s="66">
        <v>2</v>
      </c>
      <c r="J35" s="76"/>
      <c r="K35" s="75">
        <v>1</v>
      </c>
      <c r="L35" s="67"/>
      <c r="M35" s="68"/>
      <c r="N35" s="69">
        <f>IF(M35&gt;0,ROUND(L35/M35,4),0)</f>
        <v>0</v>
      </c>
      <c r="O35" s="70"/>
      <c r="P35" s="71"/>
      <c r="Q35" s="69">
        <f>ROUND(ROUND(N35,4)*(1-O35),4)</f>
        <v>0</v>
      </c>
      <c r="R35" s="69">
        <f>ROUND(ROUND(Q35,4)*(1+P35),4)</f>
        <v>0</v>
      </c>
      <c r="S35" s="69">
        <f>ROUND($I35*Q35,4)</f>
        <v>0</v>
      </c>
      <c r="T35" s="69">
        <f>ROUND($I35*R35,4)</f>
        <v>0</v>
      </c>
      <c r="U35" s="72"/>
      <c r="V35" s="72"/>
      <c r="W35" s="72"/>
      <c r="X35" s="72"/>
      <c r="Y35" s="73"/>
    </row>
    <row r="36" spans="1:25" ht="13.5" thickBot="1" x14ac:dyDescent="0.3">
      <c r="R36" s="49" t="s">
        <v>90</v>
      </c>
      <c r="S36" s="50">
        <f>SUM(S35:S35)</f>
        <v>0</v>
      </c>
      <c r="T36" s="51">
        <f>SUM(T35:T35)</f>
        <v>0</v>
      </c>
    </row>
  </sheetData>
  <sheetProtection algorithmName="SHA-512" hashValue="YAH1bxyrv1vAq6NcJB3914B1UzFfVM6MZterwOzFMOJwgTQwK+f3QlQ0oWWrtlVoWPx7Jfk3MuXMpMSljZHXnQ==" saltValue="ijN53UuEaeHGjL8W2g0p5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89.42578125" style="1" customWidth="1"/>
    <col min="4" max="4" width="37.5703125" style="1" customWidth="1"/>
    <col min="5" max="5" width="35.28515625" style="1" customWidth="1"/>
    <col min="6" max="6" width="10.7109375" style="1" customWidth="1"/>
    <col min="7" max="7" width="1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107</v>
      </c>
      <c r="C5" s="2" t="s">
        <v>108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109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110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44" t="s">
        <v>85</v>
      </c>
      <c r="B13" s="9">
        <v>1</v>
      </c>
      <c r="C13" s="22" t="s">
        <v>111</v>
      </c>
      <c r="D13" s="22" t="s">
        <v>85</v>
      </c>
      <c r="E13" s="22" t="s">
        <v>85</v>
      </c>
      <c r="F13" s="22" t="s">
        <v>85</v>
      </c>
      <c r="G13" s="22" t="s">
        <v>85</v>
      </c>
      <c r="H13" s="23" t="s">
        <v>112</v>
      </c>
      <c r="I13" s="24">
        <v>10672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62" t="s">
        <v>85</v>
      </c>
      <c r="B14" s="11">
        <v>2</v>
      </c>
      <c r="C14" s="52" t="s">
        <v>113</v>
      </c>
      <c r="D14" s="52" t="s">
        <v>85</v>
      </c>
      <c r="E14" s="52" t="s">
        <v>85</v>
      </c>
      <c r="F14" s="52" t="s">
        <v>85</v>
      </c>
      <c r="G14" s="52" t="s">
        <v>85</v>
      </c>
      <c r="H14" s="53" t="s">
        <v>112</v>
      </c>
      <c r="I14" s="54">
        <v>2952</v>
      </c>
      <c r="J14" s="63"/>
      <c r="K14" s="11">
        <v>1</v>
      </c>
      <c r="L14" s="55"/>
      <c r="M14" s="56"/>
      <c r="N14" s="57">
        <f>IF(M14&gt;0,ROUND(L14/M14,4),0)</f>
        <v>0</v>
      </c>
      <c r="O14" s="58"/>
      <c r="P14" s="59"/>
      <c r="Q14" s="57">
        <f>ROUND(ROUND(N14,4)*(1-O14),4)</f>
        <v>0</v>
      </c>
      <c r="R14" s="57">
        <f>ROUND(ROUND(Q14,4)*(1+P14),4)</f>
        <v>0</v>
      </c>
      <c r="S14" s="57">
        <f>ROUND($I14*Q14,4)</f>
        <v>0</v>
      </c>
      <c r="T14" s="57">
        <f>ROUND($I14*R14,4)</f>
        <v>0</v>
      </c>
      <c r="U14" s="60"/>
      <c r="V14" s="60"/>
      <c r="W14" s="60"/>
      <c r="X14" s="60"/>
      <c r="Y14" s="61"/>
    </row>
    <row r="15" spans="1:25" x14ac:dyDescent="0.25">
      <c r="A15" s="62" t="s">
        <v>85</v>
      </c>
      <c r="B15" s="11">
        <v>3</v>
      </c>
      <c r="C15" s="52" t="s">
        <v>114</v>
      </c>
      <c r="D15" s="52" t="s">
        <v>85</v>
      </c>
      <c r="E15" s="52" t="s">
        <v>85</v>
      </c>
      <c r="F15" s="52" t="s">
        <v>85</v>
      </c>
      <c r="G15" s="52" t="s">
        <v>85</v>
      </c>
      <c r="H15" s="53" t="s">
        <v>112</v>
      </c>
      <c r="I15" s="54">
        <v>3400</v>
      </c>
      <c r="J15" s="63"/>
      <c r="K15" s="11">
        <v>1</v>
      </c>
      <c r="L15" s="55"/>
      <c r="M15" s="56"/>
      <c r="N15" s="57">
        <f>IF(M15&gt;0,ROUND(L15/M15,4),0)</f>
        <v>0</v>
      </c>
      <c r="O15" s="58"/>
      <c r="P15" s="59"/>
      <c r="Q15" s="57">
        <f>ROUND(ROUND(N15,4)*(1-O15),4)</f>
        <v>0</v>
      </c>
      <c r="R15" s="57">
        <f>ROUND(ROUND(Q15,4)*(1+P15),4)</f>
        <v>0</v>
      </c>
      <c r="S15" s="57">
        <f>ROUND($I15*Q15,4)</f>
        <v>0</v>
      </c>
      <c r="T15" s="57">
        <f>ROUND($I15*R15,4)</f>
        <v>0</v>
      </c>
      <c r="U15" s="60"/>
      <c r="V15" s="60"/>
      <c r="W15" s="60"/>
      <c r="X15" s="60"/>
      <c r="Y15" s="61"/>
    </row>
    <row r="16" spans="1:25" x14ac:dyDescent="0.25">
      <c r="A16" s="62" t="s">
        <v>85</v>
      </c>
      <c r="B16" s="11">
        <v>4</v>
      </c>
      <c r="C16" s="52" t="s">
        <v>115</v>
      </c>
      <c r="D16" s="52" t="s">
        <v>85</v>
      </c>
      <c r="E16" s="52" t="s">
        <v>85</v>
      </c>
      <c r="F16" s="52" t="s">
        <v>85</v>
      </c>
      <c r="G16" s="52" t="s">
        <v>85</v>
      </c>
      <c r="H16" s="53" t="s">
        <v>112</v>
      </c>
      <c r="I16" s="54">
        <v>3124</v>
      </c>
      <c r="J16" s="63"/>
      <c r="K16" s="11">
        <v>1</v>
      </c>
      <c r="L16" s="55"/>
      <c r="M16" s="56"/>
      <c r="N16" s="57">
        <f>IF(M16&gt;0,ROUND(L16/M16,4),0)</f>
        <v>0</v>
      </c>
      <c r="O16" s="58"/>
      <c r="P16" s="59"/>
      <c r="Q16" s="57">
        <f>ROUND(ROUND(N16,4)*(1-O16),4)</f>
        <v>0</v>
      </c>
      <c r="R16" s="57">
        <f>ROUND(ROUND(Q16,4)*(1+P16),4)</f>
        <v>0</v>
      </c>
      <c r="S16" s="57">
        <f>ROUND($I16*Q16,4)</f>
        <v>0</v>
      </c>
      <c r="T16" s="57">
        <f>ROUND($I16*R16,4)</f>
        <v>0</v>
      </c>
      <c r="U16" s="60"/>
      <c r="V16" s="60"/>
      <c r="W16" s="60"/>
      <c r="X16" s="60"/>
      <c r="Y16" s="61"/>
    </row>
    <row r="17" spans="1:25" x14ac:dyDescent="0.25">
      <c r="A17" s="62" t="s">
        <v>85</v>
      </c>
      <c r="B17" s="11">
        <v>5</v>
      </c>
      <c r="C17" s="52" t="s">
        <v>116</v>
      </c>
      <c r="D17" s="52" t="s">
        <v>85</v>
      </c>
      <c r="E17" s="52" t="s">
        <v>85</v>
      </c>
      <c r="F17" s="52" t="s">
        <v>85</v>
      </c>
      <c r="G17" s="52" t="s">
        <v>85</v>
      </c>
      <c r="H17" s="53" t="s">
        <v>112</v>
      </c>
      <c r="I17" s="54">
        <v>3072</v>
      </c>
      <c r="J17" s="63"/>
      <c r="K17" s="11">
        <v>1</v>
      </c>
      <c r="L17" s="55"/>
      <c r="M17" s="56"/>
      <c r="N17" s="57">
        <f>IF(M17&gt;0,ROUND(L17/M17,4),0)</f>
        <v>0</v>
      </c>
      <c r="O17" s="58"/>
      <c r="P17" s="59"/>
      <c r="Q17" s="57">
        <f>ROUND(ROUND(N17,4)*(1-O17),4)</f>
        <v>0</v>
      </c>
      <c r="R17" s="57">
        <f>ROUND(ROUND(Q17,4)*(1+P17),4)</f>
        <v>0</v>
      </c>
      <c r="S17" s="57">
        <f>ROUND($I17*Q17,4)</f>
        <v>0</v>
      </c>
      <c r="T17" s="57">
        <f>ROUND($I17*R17,4)</f>
        <v>0</v>
      </c>
      <c r="U17" s="60"/>
      <c r="V17" s="60"/>
      <c r="W17" s="60"/>
      <c r="X17" s="60"/>
      <c r="Y17" s="61"/>
    </row>
    <row r="18" spans="1:25" x14ac:dyDescent="0.25">
      <c r="A18" s="62" t="s">
        <v>85</v>
      </c>
      <c r="B18" s="11">
        <v>6</v>
      </c>
      <c r="C18" s="52" t="s">
        <v>117</v>
      </c>
      <c r="D18" s="52" t="s">
        <v>85</v>
      </c>
      <c r="E18" s="52" t="s">
        <v>85</v>
      </c>
      <c r="F18" s="52" t="s">
        <v>85</v>
      </c>
      <c r="G18" s="52" t="s">
        <v>85</v>
      </c>
      <c r="H18" s="53" t="s">
        <v>112</v>
      </c>
      <c r="I18" s="54">
        <v>640</v>
      </c>
      <c r="J18" s="63"/>
      <c r="K18" s="11">
        <v>1</v>
      </c>
      <c r="L18" s="55"/>
      <c r="M18" s="56"/>
      <c r="N18" s="57">
        <f>IF(M18&gt;0,ROUND(L18/M18,4),0)</f>
        <v>0</v>
      </c>
      <c r="O18" s="58"/>
      <c r="P18" s="59"/>
      <c r="Q18" s="57">
        <f>ROUND(ROUND(N18,4)*(1-O18),4)</f>
        <v>0</v>
      </c>
      <c r="R18" s="57">
        <f>ROUND(ROUND(Q18,4)*(1+P18),4)</f>
        <v>0</v>
      </c>
      <c r="S18" s="57">
        <f>ROUND($I18*Q18,4)</f>
        <v>0</v>
      </c>
      <c r="T18" s="57">
        <f>ROUND($I18*R18,4)</f>
        <v>0</v>
      </c>
      <c r="U18" s="60"/>
      <c r="V18" s="60"/>
      <c r="W18" s="60"/>
      <c r="X18" s="60"/>
      <c r="Y18" s="61"/>
    </row>
    <row r="19" spans="1:25" x14ac:dyDescent="0.25">
      <c r="A19" s="62" t="s">
        <v>85</v>
      </c>
      <c r="B19" s="11">
        <v>7</v>
      </c>
      <c r="C19" s="52" t="s">
        <v>118</v>
      </c>
      <c r="D19" s="52" t="s">
        <v>85</v>
      </c>
      <c r="E19" s="52" t="s">
        <v>85</v>
      </c>
      <c r="F19" s="52" t="s">
        <v>85</v>
      </c>
      <c r="G19" s="52" t="s">
        <v>85</v>
      </c>
      <c r="H19" s="53" t="s">
        <v>112</v>
      </c>
      <c r="I19" s="54">
        <v>2046</v>
      </c>
      <c r="J19" s="63"/>
      <c r="K19" s="11">
        <v>1</v>
      </c>
      <c r="L19" s="55"/>
      <c r="M19" s="56"/>
      <c r="N19" s="57">
        <f>IF(M19&gt;0,ROUND(L19/M19,4),0)</f>
        <v>0</v>
      </c>
      <c r="O19" s="58"/>
      <c r="P19" s="59"/>
      <c r="Q19" s="57">
        <f>ROUND(ROUND(N19,4)*(1-O19),4)</f>
        <v>0</v>
      </c>
      <c r="R19" s="57">
        <f>ROUND(ROUND(Q19,4)*(1+P19),4)</f>
        <v>0</v>
      </c>
      <c r="S19" s="57">
        <f>ROUND($I19*Q19,4)</f>
        <v>0</v>
      </c>
      <c r="T19" s="57">
        <f>ROUND($I19*R19,4)</f>
        <v>0</v>
      </c>
      <c r="U19" s="60"/>
      <c r="V19" s="60"/>
      <c r="W19" s="60"/>
      <c r="X19" s="60"/>
      <c r="Y19" s="61"/>
    </row>
    <row r="20" spans="1:25" ht="13.5" thickBot="1" x14ac:dyDescent="0.3">
      <c r="A20" s="45" t="s">
        <v>85</v>
      </c>
      <c r="B20" s="13">
        <v>8</v>
      </c>
      <c r="C20" s="32" t="s">
        <v>119</v>
      </c>
      <c r="D20" s="32" t="s">
        <v>85</v>
      </c>
      <c r="E20" s="32" t="s">
        <v>85</v>
      </c>
      <c r="F20" s="32" t="s">
        <v>85</v>
      </c>
      <c r="G20" s="32" t="s">
        <v>85</v>
      </c>
      <c r="H20" s="33" t="s">
        <v>112</v>
      </c>
      <c r="I20" s="34">
        <v>11880</v>
      </c>
      <c r="J20" s="48"/>
      <c r="K20" s="13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13.5" thickBot="1" x14ac:dyDescent="0.3">
      <c r="R21" s="49" t="s">
        <v>90</v>
      </c>
      <c r="S21" s="50">
        <f>SUM(S13:S20)</f>
        <v>0</v>
      </c>
      <c r="T21" s="51">
        <f>SUM(T13:T20)</f>
        <v>0</v>
      </c>
    </row>
    <row r="23" spans="1:25" ht="13.5" thickBot="1" x14ac:dyDescent="0.3"/>
    <row r="24" spans="1:25" ht="13.5" thickBot="1" x14ac:dyDescent="0.3">
      <c r="A24" s="42" t="s">
        <v>55</v>
      </c>
      <c r="B24" s="46" t="s">
        <v>91</v>
      </c>
      <c r="C24" s="18" t="s">
        <v>120</v>
      </c>
      <c r="D24" s="18"/>
      <c r="E24" s="18"/>
      <c r="F24" s="18"/>
      <c r="G24" s="18"/>
      <c r="H24" s="18" t="s">
        <v>58</v>
      </c>
      <c r="I24" s="18"/>
      <c r="J24" s="8"/>
      <c r="K24" s="7"/>
      <c r="L24" s="18" t="s">
        <v>121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4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66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x14ac:dyDescent="0.25">
      <c r="A26" s="44" t="s">
        <v>85</v>
      </c>
      <c r="B26" s="9">
        <v>1</v>
      </c>
      <c r="C26" s="22" t="s">
        <v>115</v>
      </c>
      <c r="D26" s="22" t="s">
        <v>85</v>
      </c>
      <c r="E26" s="22" t="s">
        <v>85</v>
      </c>
      <c r="F26" s="22" t="s">
        <v>85</v>
      </c>
      <c r="G26" s="22" t="s">
        <v>85</v>
      </c>
      <c r="H26" s="23" t="s">
        <v>112</v>
      </c>
      <c r="I26" s="24">
        <v>3000</v>
      </c>
      <c r="J26" s="47"/>
      <c r="K26" s="9">
        <v>1</v>
      </c>
      <c r="L26" s="25"/>
      <c r="M26" s="26"/>
      <c r="N26" s="27">
        <f>IF(M26&gt;0,ROUND(L26/M26,4),0)</f>
        <v>0</v>
      </c>
      <c r="O26" s="28"/>
      <c r="P26" s="29"/>
      <c r="Q26" s="27">
        <f>ROUND(ROUND(N26,4)*(1-O26),4)</f>
        <v>0</v>
      </c>
      <c r="R26" s="27">
        <f>ROUND(ROUND(Q26,4)*(1+P26),4)</f>
        <v>0</v>
      </c>
      <c r="S26" s="27">
        <f>ROUND($I26*Q26,4)</f>
        <v>0</v>
      </c>
      <c r="T26" s="27">
        <f>ROUND($I26*R26,4)</f>
        <v>0</v>
      </c>
      <c r="U26" s="30"/>
      <c r="V26" s="30"/>
      <c r="W26" s="30"/>
      <c r="X26" s="30"/>
      <c r="Y26" s="31"/>
    </row>
    <row r="27" spans="1:25" x14ac:dyDescent="0.25">
      <c r="A27" s="62" t="s">
        <v>85</v>
      </c>
      <c r="B27" s="11">
        <v>2</v>
      </c>
      <c r="C27" s="52" t="s">
        <v>119</v>
      </c>
      <c r="D27" s="52" t="s">
        <v>85</v>
      </c>
      <c r="E27" s="52" t="s">
        <v>85</v>
      </c>
      <c r="F27" s="52" t="s">
        <v>85</v>
      </c>
      <c r="G27" s="52" t="s">
        <v>85</v>
      </c>
      <c r="H27" s="53" t="s">
        <v>112</v>
      </c>
      <c r="I27" s="54">
        <v>70</v>
      </c>
      <c r="J27" s="63"/>
      <c r="K27" s="11">
        <v>1</v>
      </c>
      <c r="L27" s="55"/>
      <c r="M27" s="56"/>
      <c r="N27" s="57">
        <f>IF(M27&gt;0,ROUND(L27/M27,4),0)</f>
        <v>0</v>
      </c>
      <c r="O27" s="58"/>
      <c r="P27" s="59"/>
      <c r="Q27" s="57">
        <f>ROUND(ROUND(N27,4)*(1-O27),4)</f>
        <v>0</v>
      </c>
      <c r="R27" s="57">
        <f>ROUND(ROUND(Q27,4)*(1+P27),4)</f>
        <v>0</v>
      </c>
      <c r="S27" s="57">
        <f>ROUND($I27*Q27,4)</f>
        <v>0</v>
      </c>
      <c r="T27" s="57">
        <f>ROUND($I27*R27,4)</f>
        <v>0</v>
      </c>
      <c r="U27" s="60"/>
      <c r="V27" s="60"/>
      <c r="W27" s="60"/>
      <c r="X27" s="60"/>
      <c r="Y27" s="61"/>
    </row>
    <row r="28" spans="1:25" x14ac:dyDescent="0.25">
      <c r="A28" s="62" t="s">
        <v>85</v>
      </c>
      <c r="B28" s="11">
        <v>3</v>
      </c>
      <c r="C28" s="52" t="s">
        <v>122</v>
      </c>
      <c r="D28" s="52" t="s">
        <v>85</v>
      </c>
      <c r="E28" s="52" t="s">
        <v>85</v>
      </c>
      <c r="F28" s="52" t="s">
        <v>85</v>
      </c>
      <c r="G28" s="52" t="s">
        <v>85</v>
      </c>
      <c r="H28" s="53" t="s">
        <v>112</v>
      </c>
      <c r="I28" s="54">
        <v>48</v>
      </c>
      <c r="J28" s="63"/>
      <c r="K28" s="11">
        <v>1</v>
      </c>
      <c r="L28" s="55"/>
      <c r="M28" s="56"/>
      <c r="N28" s="57">
        <f>IF(M28&gt;0,ROUND(L28/M28,4),0)</f>
        <v>0</v>
      </c>
      <c r="O28" s="58"/>
      <c r="P28" s="59"/>
      <c r="Q28" s="57">
        <f>ROUND(ROUND(N28,4)*(1-O28),4)</f>
        <v>0</v>
      </c>
      <c r="R28" s="57">
        <f>ROUND(ROUND(Q28,4)*(1+P28),4)</f>
        <v>0</v>
      </c>
      <c r="S28" s="57">
        <f>ROUND($I28*Q28,4)</f>
        <v>0</v>
      </c>
      <c r="T28" s="57">
        <f>ROUND($I28*R28,4)</f>
        <v>0</v>
      </c>
      <c r="U28" s="60"/>
      <c r="V28" s="60"/>
      <c r="W28" s="60"/>
      <c r="X28" s="60"/>
      <c r="Y28" s="61"/>
    </row>
    <row r="29" spans="1:25" ht="13.5" thickBot="1" x14ac:dyDescent="0.3">
      <c r="A29" s="45" t="s">
        <v>85</v>
      </c>
      <c r="B29" s="13">
        <v>4</v>
      </c>
      <c r="C29" s="32" t="s">
        <v>123</v>
      </c>
      <c r="D29" s="32" t="s">
        <v>124</v>
      </c>
      <c r="E29" s="32" t="s">
        <v>85</v>
      </c>
      <c r="F29" s="32" t="s">
        <v>85</v>
      </c>
      <c r="G29" s="32" t="s">
        <v>85</v>
      </c>
      <c r="H29" s="33" t="s">
        <v>112</v>
      </c>
      <c r="I29" s="34">
        <v>14000</v>
      </c>
      <c r="J29" s="48"/>
      <c r="K29" s="13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13.5" thickBot="1" x14ac:dyDescent="0.3">
      <c r="R30" s="49" t="s">
        <v>90</v>
      </c>
      <c r="S30" s="50">
        <f>SUM(S26:S29)</f>
        <v>0</v>
      </c>
      <c r="T30" s="51">
        <f>SUM(T26:T29)</f>
        <v>0</v>
      </c>
    </row>
    <row r="32" spans="1:25" ht="13.5" thickBot="1" x14ac:dyDescent="0.3"/>
    <row r="33" spans="1:25" ht="13.5" thickBot="1" x14ac:dyDescent="0.3">
      <c r="A33" s="42" t="s">
        <v>55</v>
      </c>
      <c r="B33" s="46" t="s">
        <v>96</v>
      </c>
      <c r="C33" s="18" t="s">
        <v>125</v>
      </c>
      <c r="D33" s="18"/>
      <c r="E33" s="18"/>
      <c r="F33" s="18"/>
      <c r="G33" s="18"/>
      <c r="H33" s="18" t="s">
        <v>58</v>
      </c>
      <c r="I33" s="18"/>
      <c r="J33" s="8"/>
      <c r="K33" s="7"/>
      <c r="L33" s="18" t="s">
        <v>126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8"/>
    </row>
    <row r="34" spans="1:25" ht="51.75" thickBot="1" x14ac:dyDescent="0.3">
      <c r="A34" s="43" t="s">
        <v>60</v>
      </c>
      <c r="B34" s="19" t="s">
        <v>61</v>
      </c>
      <c r="C34" s="20" t="s">
        <v>62</v>
      </c>
      <c r="D34" s="20" t="s">
        <v>63</v>
      </c>
      <c r="E34" s="20" t="s">
        <v>64</v>
      </c>
      <c r="F34" s="20" t="s">
        <v>65</v>
      </c>
      <c r="G34" s="20" t="s">
        <v>66</v>
      </c>
      <c r="H34" s="20" t="s">
        <v>67</v>
      </c>
      <c r="I34" s="20" t="s">
        <v>68</v>
      </c>
      <c r="J34" s="21" t="s">
        <v>69</v>
      </c>
      <c r="K34" s="19" t="s">
        <v>70</v>
      </c>
      <c r="L34" s="20" t="s">
        <v>71</v>
      </c>
      <c r="M34" s="20" t="s">
        <v>72</v>
      </c>
      <c r="N34" s="20" t="s">
        <v>73</v>
      </c>
      <c r="O34" s="20" t="s">
        <v>74</v>
      </c>
      <c r="P34" s="20" t="s">
        <v>75</v>
      </c>
      <c r="Q34" s="20" t="s">
        <v>76</v>
      </c>
      <c r="R34" s="20" t="s">
        <v>77</v>
      </c>
      <c r="S34" s="20" t="s">
        <v>78</v>
      </c>
      <c r="T34" s="20" t="s">
        <v>79</v>
      </c>
      <c r="U34" s="20" t="s">
        <v>80</v>
      </c>
      <c r="V34" s="20" t="s">
        <v>81</v>
      </c>
      <c r="W34" s="20" t="s">
        <v>82</v>
      </c>
      <c r="X34" s="20" t="s">
        <v>83</v>
      </c>
      <c r="Y34" s="21" t="s">
        <v>84</v>
      </c>
    </row>
    <row r="35" spans="1:25" x14ac:dyDescent="0.25">
      <c r="A35" s="44" t="s">
        <v>85</v>
      </c>
      <c r="B35" s="9">
        <v>1</v>
      </c>
      <c r="C35" s="22" t="s">
        <v>115</v>
      </c>
      <c r="D35" s="22" t="s">
        <v>85</v>
      </c>
      <c r="E35" s="22" t="s">
        <v>85</v>
      </c>
      <c r="F35" s="22" t="s">
        <v>85</v>
      </c>
      <c r="G35" s="22" t="s">
        <v>85</v>
      </c>
      <c r="H35" s="23" t="s">
        <v>112</v>
      </c>
      <c r="I35" s="24">
        <v>5000</v>
      </c>
      <c r="J35" s="47"/>
      <c r="K35" s="9">
        <v>1</v>
      </c>
      <c r="L35" s="25"/>
      <c r="M35" s="26"/>
      <c r="N35" s="27">
        <f>IF(M35&gt;0,ROUND(L35/M35,4),0)</f>
        <v>0</v>
      </c>
      <c r="O35" s="28"/>
      <c r="P35" s="29"/>
      <c r="Q35" s="27">
        <f>ROUND(ROUND(N35,4)*(1-O35),4)</f>
        <v>0</v>
      </c>
      <c r="R35" s="27">
        <f>ROUND(ROUND(Q35,4)*(1+P35),4)</f>
        <v>0</v>
      </c>
      <c r="S35" s="27">
        <f>ROUND($I35*Q35,4)</f>
        <v>0</v>
      </c>
      <c r="T35" s="27">
        <f>ROUND($I35*R35,4)</f>
        <v>0</v>
      </c>
      <c r="U35" s="30"/>
      <c r="V35" s="30"/>
      <c r="W35" s="30"/>
      <c r="X35" s="30"/>
      <c r="Y35" s="31"/>
    </row>
    <row r="36" spans="1:25" x14ac:dyDescent="0.25">
      <c r="A36" s="62" t="s">
        <v>85</v>
      </c>
      <c r="B36" s="11">
        <v>2</v>
      </c>
      <c r="C36" s="52" t="s">
        <v>113</v>
      </c>
      <c r="D36" s="52" t="s">
        <v>85</v>
      </c>
      <c r="E36" s="52" t="s">
        <v>85</v>
      </c>
      <c r="F36" s="52" t="s">
        <v>85</v>
      </c>
      <c r="G36" s="52" t="s">
        <v>85</v>
      </c>
      <c r="H36" s="53" t="s">
        <v>112</v>
      </c>
      <c r="I36" s="54">
        <v>560</v>
      </c>
      <c r="J36" s="63"/>
      <c r="K36" s="11">
        <v>1</v>
      </c>
      <c r="L36" s="55"/>
      <c r="M36" s="56"/>
      <c r="N36" s="57">
        <f>IF(M36&gt;0,ROUND(L36/M36,4),0)</f>
        <v>0</v>
      </c>
      <c r="O36" s="58"/>
      <c r="P36" s="59"/>
      <c r="Q36" s="57">
        <f>ROUND(ROUND(N36,4)*(1-O36),4)</f>
        <v>0</v>
      </c>
      <c r="R36" s="57">
        <f>ROUND(ROUND(Q36,4)*(1+P36),4)</f>
        <v>0</v>
      </c>
      <c r="S36" s="57">
        <f>ROUND($I36*Q36,4)</f>
        <v>0</v>
      </c>
      <c r="T36" s="57">
        <f>ROUND($I36*R36,4)</f>
        <v>0</v>
      </c>
      <c r="U36" s="60"/>
      <c r="V36" s="60"/>
      <c r="W36" s="60"/>
      <c r="X36" s="60"/>
      <c r="Y36" s="61"/>
    </row>
    <row r="37" spans="1:25" x14ac:dyDescent="0.25">
      <c r="A37" s="62" t="s">
        <v>85</v>
      </c>
      <c r="B37" s="11">
        <v>3</v>
      </c>
      <c r="C37" s="52" t="s">
        <v>127</v>
      </c>
      <c r="D37" s="52" t="s">
        <v>85</v>
      </c>
      <c r="E37" s="52" t="s">
        <v>85</v>
      </c>
      <c r="F37" s="52" t="s">
        <v>85</v>
      </c>
      <c r="G37" s="52" t="s">
        <v>85</v>
      </c>
      <c r="H37" s="53" t="s">
        <v>112</v>
      </c>
      <c r="I37" s="54">
        <v>5000</v>
      </c>
      <c r="J37" s="63"/>
      <c r="K37" s="11">
        <v>1</v>
      </c>
      <c r="L37" s="55"/>
      <c r="M37" s="56"/>
      <c r="N37" s="57">
        <f>IF(M37&gt;0,ROUND(L37/M37,4),0)</f>
        <v>0</v>
      </c>
      <c r="O37" s="58"/>
      <c r="P37" s="59"/>
      <c r="Q37" s="57">
        <f>ROUND(ROUND(N37,4)*(1-O37),4)</f>
        <v>0</v>
      </c>
      <c r="R37" s="57">
        <f>ROUND(ROUND(Q37,4)*(1+P37),4)</f>
        <v>0</v>
      </c>
      <c r="S37" s="57">
        <f>ROUND($I37*Q37,4)</f>
        <v>0</v>
      </c>
      <c r="T37" s="57">
        <f>ROUND($I37*R37,4)</f>
        <v>0</v>
      </c>
      <c r="U37" s="60"/>
      <c r="V37" s="60"/>
      <c r="W37" s="60"/>
      <c r="X37" s="60"/>
      <c r="Y37" s="61"/>
    </row>
    <row r="38" spans="1:25" x14ac:dyDescent="0.25">
      <c r="A38" s="62" t="s">
        <v>85</v>
      </c>
      <c r="B38" s="11">
        <v>4</v>
      </c>
      <c r="C38" s="52" t="s">
        <v>128</v>
      </c>
      <c r="D38" s="52" t="s">
        <v>85</v>
      </c>
      <c r="E38" s="52" t="s">
        <v>85</v>
      </c>
      <c r="F38" s="52" t="s">
        <v>85</v>
      </c>
      <c r="G38" s="52" t="s">
        <v>85</v>
      </c>
      <c r="H38" s="53" t="s">
        <v>112</v>
      </c>
      <c r="I38" s="54">
        <v>400</v>
      </c>
      <c r="J38" s="63"/>
      <c r="K38" s="11">
        <v>1</v>
      </c>
      <c r="L38" s="55"/>
      <c r="M38" s="56"/>
      <c r="N38" s="57">
        <f>IF(M38&gt;0,ROUND(L38/M38,4),0)</f>
        <v>0</v>
      </c>
      <c r="O38" s="58"/>
      <c r="P38" s="59"/>
      <c r="Q38" s="57">
        <f>ROUND(ROUND(N38,4)*(1-O38),4)</f>
        <v>0</v>
      </c>
      <c r="R38" s="57">
        <f>ROUND(ROUND(Q38,4)*(1+P38),4)</f>
        <v>0</v>
      </c>
      <c r="S38" s="57">
        <f>ROUND($I38*Q38,4)</f>
        <v>0</v>
      </c>
      <c r="T38" s="57">
        <f>ROUND($I38*R38,4)</f>
        <v>0</v>
      </c>
      <c r="U38" s="60"/>
      <c r="V38" s="60"/>
      <c r="W38" s="60"/>
      <c r="X38" s="60"/>
      <c r="Y38" s="61"/>
    </row>
    <row r="39" spans="1:25" x14ac:dyDescent="0.25">
      <c r="A39" s="62" t="s">
        <v>85</v>
      </c>
      <c r="B39" s="11">
        <v>5</v>
      </c>
      <c r="C39" s="52" t="s">
        <v>129</v>
      </c>
      <c r="D39" s="52" t="s">
        <v>85</v>
      </c>
      <c r="E39" s="52" t="s">
        <v>85</v>
      </c>
      <c r="F39" s="52" t="s">
        <v>85</v>
      </c>
      <c r="G39" s="52" t="s">
        <v>85</v>
      </c>
      <c r="H39" s="53" t="s">
        <v>112</v>
      </c>
      <c r="I39" s="54">
        <v>92</v>
      </c>
      <c r="J39" s="63"/>
      <c r="K39" s="11">
        <v>1</v>
      </c>
      <c r="L39" s="55"/>
      <c r="M39" s="56"/>
      <c r="N39" s="57">
        <f>IF(M39&gt;0,ROUND(L39/M39,4),0)</f>
        <v>0</v>
      </c>
      <c r="O39" s="58"/>
      <c r="P39" s="59"/>
      <c r="Q39" s="57">
        <f>ROUND(ROUND(N39,4)*(1-O39),4)</f>
        <v>0</v>
      </c>
      <c r="R39" s="57">
        <f>ROUND(ROUND(Q39,4)*(1+P39),4)</f>
        <v>0</v>
      </c>
      <c r="S39" s="57">
        <f>ROUND($I39*Q39,4)</f>
        <v>0</v>
      </c>
      <c r="T39" s="57">
        <f>ROUND($I39*R39,4)</f>
        <v>0</v>
      </c>
      <c r="U39" s="60"/>
      <c r="V39" s="60"/>
      <c r="W39" s="60"/>
      <c r="X39" s="60"/>
      <c r="Y39" s="61"/>
    </row>
    <row r="40" spans="1:25" ht="25.5" x14ac:dyDescent="0.25">
      <c r="A40" s="62" t="s">
        <v>85</v>
      </c>
      <c r="B40" s="11">
        <v>6</v>
      </c>
      <c r="C40" s="52" t="s">
        <v>130</v>
      </c>
      <c r="D40" s="52" t="s">
        <v>131</v>
      </c>
      <c r="E40" s="52" t="s">
        <v>85</v>
      </c>
      <c r="F40" s="52" t="s">
        <v>85</v>
      </c>
      <c r="G40" s="52" t="s">
        <v>85</v>
      </c>
      <c r="H40" s="53" t="s">
        <v>112</v>
      </c>
      <c r="I40" s="54">
        <v>480</v>
      </c>
      <c r="J40" s="63"/>
      <c r="K40" s="11">
        <v>1</v>
      </c>
      <c r="L40" s="55"/>
      <c r="M40" s="56"/>
      <c r="N40" s="57">
        <f>IF(M40&gt;0,ROUND(L40/M40,4),0)</f>
        <v>0</v>
      </c>
      <c r="O40" s="58"/>
      <c r="P40" s="59"/>
      <c r="Q40" s="57">
        <f>ROUND(ROUND(N40,4)*(1-O40),4)</f>
        <v>0</v>
      </c>
      <c r="R40" s="57">
        <f>ROUND(ROUND(Q40,4)*(1+P40),4)</f>
        <v>0</v>
      </c>
      <c r="S40" s="57">
        <f>ROUND($I40*Q40,4)</f>
        <v>0</v>
      </c>
      <c r="T40" s="57">
        <f>ROUND($I40*R40,4)</f>
        <v>0</v>
      </c>
      <c r="U40" s="60"/>
      <c r="V40" s="60"/>
      <c r="W40" s="60"/>
      <c r="X40" s="60"/>
      <c r="Y40" s="61"/>
    </row>
    <row r="41" spans="1:25" ht="25.5" x14ac:dyDescent="0.25">
      <c r="A41" s="62" t="s">
        <v>85</v>
      </c>
      <c r="B41" s="11">
        <v>7</v>
      </c>
      <c r="C41" s="52" t="s">
        <v>130</v>
      </c>
      <c r="D41" s="52" t="s">
        <v>132</v>
      </c>
      <c r="E41" s="52" t="s">
        <v>85</v>
      </c>
      <c r="F41" s="52" t="s">
        <v>85</v>
      </c>
      <c r="G41" s="52" t="s">
        <v>85</v>
      </c>
      <c r="H41" s="53" t="s">
        <v>112</v>
      </c>
      <c r="I41" s="54">
        <v>800</v>
      </c>
      <c r="J41" s="63"/>
      <c r="K41" s="11">
        <v>1</v>
      </c>
      <c r="L41" s="55"/>
      <c r="M41" s="56"/>
      <c r="N41" s="57">
        <f>IF(M41&gt;0,ROUND(L41/M41,4),0)</f>
        <v>0</v>
      </c>
      <c r="O41" s="58"/>
      <c r="P41" s="59"/>
      <c r="Q41" s="57">
        <f>ROUND(ROUND(N41,4)*(1-O41),4)</f>
        <v>0</v>
      </c>
      <c r="R41" s="57">
        <f>ROUND(ROUND(Q41,4)*(1+P41),4)</f>
        <v>0</v>
      </c>
      <c r="S41" s="57">
        <f>ROUND($I41*Q41,4)</f>
        <v>0</v>
      </c>
      <c r="T41" s="57">
        <f>ROUND($I41*R41,4)</f>
        <v>0</v>
      </c>
      <c r="U41" s="60"/>
      <c r="V41" s="60"/>
      <c r="W41" s="60"/>
      <c r="X41" s="60"/>
      <c r="Y41" s="61"/>
    </row>
    <row r="42" spans="1:25" ht="25.5" x14ac:dyDescent="0.25">
      <c r="A42" s="62" t="s">
        <v>85</v>
      </c>
      <c r="B42" s="11">
        <v>8</v>
      </c>
      <c r="C42" s="52" t="s">
        <v>130</v>
      </c>
      <c r="D42" s="52" t="s">
        <v>133</v>
      </c>
      <c r="E42" s="52" t="s">
        <v>85</v>
      </c>
      <c r="F42" s="52" t="s">
        <v>85</v>
      </c>
      <c r="G42" s="52" t="s">
        <v>85</v>
      </c>
      <c r="H42" s="53" t="s">
        <v>112</v>
      </c>
      <c r="I42" s="54">
        <v>1600</v>
      </c>
      <c r="J42" s="63"/>
      <c r="K42" s="11">
        <v>1</v>
      </c>
      <c r="L42" s="55"/>
      <c r="M42" s="56"/>
      <c r="N42" s="57">
        <f>IF(M42&gt;0,ROUND(L42/M42,4),0)</f>
        <v>0</v>
      </c>
      <c r="O42" s="58"/>
      <c r="P42" s="59"/>
      <c r="Q42" s="57">
        <f>ROUND(ROUND(N42,4)*(1-O42),4)</f>
        <v>0</v>
      </c>
      <c r="R42" s="57">
        <f>ROUND(ROUND(Q42,4)*(1+P42),4)</f>
        <v>0</v>
      </c>
      <c r="S42" s="57">
        <f>ROUND($I42*Q42,4)</f>
        <v>0</v>
      </c>
      <c r="T42" s="57">
        <f>ROUND($I42*R42,4)</f>
        <v>0</v>
      </c>
      <c r="U42" s="60"/>
      <c r="V42" s="60"/>
      <c r="W42" s="60"/>
      <c r="X42" s="60"/>
      <c r="Y42" s="61"/>
    </row>
    <row r="43" spans="1:25" ht="25.5" x14ac:dyDescent="0.25">
      <c r="A43" s="62" t="s">
        <v>85</v>
      </c>
      <c r="B43" s="11">
        <v>9</v>
      </c>
      <c r="C43" s="52" t="s">
        <v>130</v>
      </c>
      <c r="D43" s="52" t="s">
        <v>134</v>
      </c>
      <c r="E43" s="52" t="s">
        <v>85</v>
      </c>
      <c r="F43" s="52" t="s">
        <v>85</v>
      </c>
      <c r="G43" s="52" t="s">
        <v>85</v>
      </c>
      <c r="H43" s="53" t="s">
        <v>112</v>
      </c>
      <c r="I43" s="54">
        <v>40</v>
      </c>
      <c r="J43" s="63"/>
      <c r="K43" s="11">
        <v>1</v>
      </c>
      <c r="L43" s="55"/>
      <c r="M43" s="56"/>
      <c r="N43" s="57">
        <f>IF(M43&gt;0,ROUND(L43/M43,4),0)</f>
        <v>0</v>
      </c>
      <c r="O43" s="58"/>
      <c r="P43" s="59"/>
      <c r="Q43" s="57">
        <f>ROUND(ROUND(N43,4)*(1-O43),4)</f>
        <v>0</v>
      </c>
      <c r="R43" s="57">
        <f>ROUND(ROUND(Q43,4)*(1+P43),4)</f>
        <v>0</v>
      </c>
      <c r="S43" s="57">
        <f>ROUND($I43*Q43,4)</f>
        <v>0</v>
      </c>
      <c r="T43" s="57">
        <f>ROUND($I43*R43,4)</f>
        <v>0</v>
      </c>
      <c r="U43" s="60"/>
      <c r="V43" s="60"/>
      <c r="W43" s="60"/>
      <c r="X43" s="60"/>
      <c r="Y43" s="61"/>
    </row>
    <row r="44" spans="1:25" ht="25.5" x14ac:dyDescent="0.25">
      <c r="A44" s="62" t="s">
        <v>85</v>
      </c>
      <c r="B44" s="11">
        <v>10</v>
      </c>
      <c r="C44" s="52" t="s">
        <v>130</v>
      </c>
      <c r="D44" s="52" t="s">
        <v>135</v>
      </c>
      <c r="E44" s="52" t="s">
        <v>85</v>
      </c>
      <c r="F44" s="52" t="s">
        <v>85</v>
      </c>
      <c r="G44" s="52" t="s">
        <v>85</v>
      </c>
      <c r="H44" s="53" t="s">
        <v>112</v>
      </c>
      <c r="I44" s="54">
        <v>200</v>
      </c>
      <c r="J44" s="63"/>
      <c r="K44" s="11">
        <v>1</v>
      </c>
      <c r="L44" s="55"/>
      <c r="M44" s="56"/>
      <c r="N44" s="57">
        <f>IF(M44&gt;0,ROUND(L44/M44,4),0)</f>
        <v>0</v>
      </c>
      <c r="O44" s="58"/>
      <c r="P44" s="59"/>
      <c r="Q44" s="57">
        <f>ROUND(ROUND(N44,4)*(1-O44),4)</f>
        <v>0</v>
      </c>
      <c r="R44" s="57">
        <f>ROUND(ROUND(Q44,4)*(1+P44),4)</f>
        <v>0</v>
      </c>
      <c r="S44" s="57">
        <f>ROUND($I44*Q44,4)</f>
        <v>0</v>
      </c>
      <c r="T44" s="57">
        <f>ROUND($I44*R44,4)</f>
        <v>0</v>
      </c>
      <c r="U44" s="60"/>
      <c r="V44" s="60"/>
      <c r="W44" s="60"/>
      <c r="X44" s="60"/>
      <c r="Y44" s="61"/>
    </row>
    <row r="45" spans="1:25" ht="25.5" x14ac:dyDescent="0.25">
      <c r="A45" s="62" t="s">
        <v>85</v>
      </c>
      <c r="B45" s="11">
        <v>11</v>
      </c>
      <c r="C45" s="52" t="s">
        <v>130</v>
      </c>
      <c r="D45" s="52" t="s">
        <v>136</v>
      </c>
      <c r="E45" s="52" t="s">
        <v>85</v>
      </c>
      <c r="F45" s="52" t="s">
        <v>85</v>
      </c>
      <c r="G45" s="52" t="s">
        <v>85</v>
      </c>
      <c r="H45" s="53" t="s">
        <v>112</v>
      </c>
      <c r="I45" s="54">
        <v>1800</v>
      </c>
      <c r="J45" s="63"/>
      <c r="K45" s="11">
        <v>1</v>
      </c>
      <c r="L45" s="55"/>
      <c r="M45" s="56"/>
      <c r="N45" s="57">
        <f>IF(M45&gt;0,ROUND(L45/M45,4),0)</f>
        <v>0</v>
      </c>
      <c r="O45" s="58"/>
      <c r="P45" s="59"/>
      <c r="Q45" s="57">
        <f>ROUND(ROUND(N45,4)*(1-O45),4)</f>
        <v>0</v>
      </c>
      <c r="R45" s="57">
        <f>ROUND(ROUND(Q45,4)*(1+P45),4)</f>
        <v>0</v>
      </c>
      <c r="S45" s="57">
        <f>ROUND($I45*Q45,4)</f>
        <v>0</v>
      </c>
      <c r="T45" s="57">
        <f>ROUND($I45*R45,4)</f>
        <v>0</v>
      </c>
      <c r="U45" s="60"/>
      <c r="V45" s="60"/>
      <c r="W45" s="60"/>
      <c r="X45" s="60"/>
      <c r="Y45" s="61"/>
    </row>
    <row r="46" spans="1:25" x14ac:dyDescent="0.25">
      <c r="A46" s="62" t="s">
        <v>85</v>
      </c>
      <c r="B46" s="11">
        <v>12</v>
      </c>
      <c r="C46" s="52" t="s">
        <v>137</v>
      </c>
      <c r="D46" s="52" t="s">
        <v>138</v>
      </c>
      <c r="E46" s="52" t="s">
        <v>85</v>
      </c>
      <c r="F46" s="52" t="s">
        <v>85</v>
      </c>
      <c r="G46" s="52" t="s">
        <v>85</v>
      </c>
      <c r="H46" s="53" t="s">
        <v>112</v>
      </c>
      <c r="I46" s="54">
        <v>40</v>
      </c>
      <c r="J46" s="63"/>
      <c r="K46" s="11">
        <v>1</v>
      </c>
      <c r="L46" s="55"/>
      <c r="M46" s="56"/>
      <c r="N46" s="57">
        <f>IF(M46&gt;0,ROUND(L46/M46,4),0)</f>
        <v>0</v>
      </c>
      <c r="O46" s="58"/>
      <c r="P46" s="59"/>
      <c r="Q46" s="57">
        <f>ROUND(ROUND(N46,4)*(1-O46),4)</f>
        <v>0</v>
      </c>
      <c r="R46" s="57">
        <f>ROUND(ROUND(Q46,4)*(1+P46),4)</f>
        <v>0</v>
      </c>
      <c r="S46" s="57">
        <f>ROUND($I46*Q46,4)</f>
        <v>0</v>
      </c>
      <c r="T46" s="57">
        <f>ROUND($I46*R46,4)</f>
        <v>0</v>
      </c>
      <c r="U46" s="60"/>
      <c r="V46" s="60"/>
      <c r="W46" s="60"/>
      <c r="X46" s="60"/>
      <c r="Y46" s="61"/>
    </row>
    <row r="47" spans="1:25" x14ac:dyDescent="0.25">
      <c r="A47" s="62" t="s">
        <v>85</v>
      </c>
      <c r="B47" s="11">
        <v>13</v>
      </c>
      <c r="C47" s="52" t="s">
        <v>137</v>
      </c>
      <c r="D47" s="52" t="s">
        <v>139</v>
      </c>
      <c r="E47" s="52" t="s">
        <v>85</v>
      </c>
      <c r="F47" s="52" t="s">
        <v>85</v>
      </c>
      <c r="G47" s="52" t="s">
        <v>85</v>
      </c>
      <c r="H47" s="53" t="s">
        <v>112</v>
      </c>
      <c r="I47" s="54">
        <v>40</v>
      </c>
      <c r="J47" s="63"/>
      <c r="K47" s="11">
        <v>1</v>
      </c>
      <c r="L47" s="55"/>
      <c r="M47" s="56"/>
      <c r="N47" s="57">
        <f>IF(M47&gt;0,ROUND(L47/M47,4),0)</f>
        <v>0</v>
      </c>
      <c r="O47" s="58"/>
      <c r="P47" s="59"/>
      <c r="Q47" s="57">
        <f>ROUND(ROUND(N47,4)*(1-O47),4)</f>
        <v>0</v>
      </c>
      <c r="R47" s="57">
        <f>ROUND(ROUND(Q47,4)*(1+P47),4)</f>
        <v>0</v>
      </c>
      <c r="S47" s="57">
        <f>ROUND($I47*Q47,4)</f>
        <v>0</v>
      </c>
      <c r="T47" s="57">
        <f>ROUND($I47*R47,4)</f>
        <v>0</v>
      </c>
      <c r="U47" s="60"/>
      <c r="V47" s="60"/>
      <c r="W47" s="60"/>
      <c r="X47" s="60"/>
      <c r="Y47" s="61"/>
    </row>
    <row r="48" spans="1:25" x14ac:dyDescent="0.25">
      <c r="A48" s="62" t="s">
        <v>85</v>
      </c>
      <c r="B48" s="11">
        <v>14</v>
      </c>
      <c r="C48" s="52" t="s">
        <v>137</v>
      </c>
      <c r="D48" s="52" t="s">
        <v>140</v>
      </c>
      <c r="E48" s="52" t="s">
        <v>85</v>
      </c>
      <c r="F48" s="52" t="s">
        <v>85</v>
      </c>
      <c r="G48" s="52" t="s">
        <v>85</v>
      </c>
      <c r="H48" s="53" t="s">
        <v>112</v>
      </c>
      <c r="I48" s="54">
        <v>40</v>
      </c>
      <c r="J48" s="63"/>
      <c r="K48" s="11">
        <v>1</v>
      </c>
      <c r="L48" s="55"/>
      <c r="M48" s="56"/>
      <c r="N48" s="57">
        <f>IF(M48&gt;0,ROUND(L48/M48,4),0)</f>
        <v>0</v>
      </c>
      <c r="O48" s="58"/>
      <c r="P48" s="59"/>
      <c r="Q48" s="57">
        <f>ROUND(ROUND(N48,4)*(1-O48),4)</f>
        <v>0</v>
      </c>
      <c r="R48" s="57">
        <f>ROUND(ROUND(Q48,4)*(1+P48),4)</f>
        <v>0</v>
      </c>
      <c r="S48" s="57">
        <f>ROUND($I48*Q48,4)</f>
        <v>0</v>
      </c>
      <c r="T48" s="57">
        <f>ROUND($I48*R48,4)</f>
        <v>0</v>
      </c>
      <c r="U48" s="60"/>
      <c r="V48" s="60"/>
      <c r="W48" s="60"/>
      <c r="X48" s="60"/>
      <c r="Y48" s="61"/>
    </row>
    <row r="49" spans="1:25" x14ac:dyDescent="0.25">
      <c r="A49" s="62" t="s">
        <v>85</v>
      </c>
      <c r="B49" s="11">
        <v>15</v>
      </c>
      <c r="C49" s="52" t="s">
        <v>118</v>
      </c>
      <c r="D49" s="52" t="s">
        <v>85</v>
      </c>
      <c r="E49" s="52" t="s">
        <v>85</v>
      </c>
      <c r="F49" s="52" t="s">
        <v>85</v>
      </c>
      <c r="G49" s="52" t="s">
        <v>85</v>
      </c>
      <c r="H49" s="53" t="s">
        <v>112</v>
      </c>
      <c r="I49" s="54">
        <v>104</v>
      </c>
      <c r="J49" s="63"/>
      <c r="K49" s="11">
        <v>1</v>
      </c>
      <c r="L49" s="55"/>
      <c r="M49" s="56"/>
      <c r="N49" s="57">
        <f>IF(M49&gt;0,ROUND(L49/M49,4),0)</f>
        <v>0</v>
      </c>
      <c r="O49" s="58"/>
      <c r="P49" s="59"/>
      <c r="Q49" s="57">
        <f>ROUND(ROUND(N49,4)*(1-O49),4)</f>
        <v>0</v>
      </c>
      <c r="R49" s="57">
        <f>ROUND(ROUND(Q49,4)*(1+P49),4)</f>
        <v>0</v>
      </c>
      <c r="S49" s="57">
        <f>ROUND($I49*Q49,4)</f>
        <v>0</v>
      </c>
      <c r="T49" s="57">
        <f>ROUND($I49*R49,4)</f>
        <v>0</v>
      </c>
      <c r="U49" s="60"/>
      <c r="V49" s="60"/>
      <c r="W49" s="60"/>
      <c r="X49" s="60"/>
      <c r="Y49" s="61"/>
    </row>
    <row r="50" spans="1:25" x14ac:dyDescent="0.25">
      <c r="A50" s="62" t="s">
        <v>85</v>
      </c>
      <c r="B50" s="11">
        <v>16</v>
      </c>
      <c r="C50" s="52" t="s">
        <v>119</v>
      </c>
      <c r="D50" s="52" t="s">
        <v>85</v>
      </c>
      <c r="E50" s="52" t="s">
        <v>85</v>
      </c>
      <c r="F50" s="52" t="s">
        <v>85</v>
      </c>
      <c r="G50" s="52" t="s">
        <v>85</v>
      </c>
      <c r="H50" s="53" t="s">
        <v>112</v>
      </c>
      <c r="I50" s="54">
        <v>36</v>
      </c>
      <c r="J50" s="63"/>
      <c r="K50" s="11">
        <v>1</v>
      </c>
      <c r="L50" s="55"/>
      <c r="M50" s="56"/>
      <c r="N50" s="57">
        <f>IF(M50&gt;0,ROUND(L50/M50,4),0)</f>
        <v>0</v>
      </c>
      <c r="O50" s="58"/>
      <c r="P50" s="59"/>
      <c r="Q50" s="57">
        <f>ROUND(ROUND(N50,4)*(1-O50),4)</f>
        <v>0</v>
      </c>
      <c r="R50" s="57">
        <f>ROUND(ROUND(Q50,4)*(1+P50),4)</f>
        <v>0</v>
      </c>
      <c r="S50" s="57">
        <f>ROUND($I50*Q50,4)</f>
        <v>0</v>
      </c>
      <c r="T50" s="57">
        <f>ROUND($I50*R50,4)</f>
        <v>0</v>
      </c>
      <c r="U50" s="60"/>
      <c r="V50" s="60"/>
      <c r="W50" s="60"/>
      <c r="X50" s="60"/>
      <c r="Y50" s="61"/>
    </row>
    <row r="51" spans="1:25" x14ac:dyDescent="0.25">
      <c r="A51" s="62" t="s">
        <v>85</v>
      </c>
      <c r="B51" s="11">
        <v>17</v>
      </c>
      <c r="C51" s="52" t="s">
        <v>141</v>
      </c>
      <c r="D51" s="52" t="s">
        <v>85</v>
      </c>
      <c r="E51" s="52" t="s">
        <v>85</v>
      </c>
      <c r="F51" s="52" t="s">
        <v>85</v>
      </c>
      <c r="G51" s="52" t="s">
        <v>85</v>
      </c>
      <c r="H51" s="53" t="s">
        <v>112</v>
      </c>
      <c r="I51" s="54">
        <v>40</v>
      </c>
      <c r="J51" s="63"/>
      <c r="K51" s="11">
        <v>1</v>
      </c>
      <c r="L51" s="55"/>
      <c r="M51" s="56"/>
      <c r="N51" s="57">
        <f>IF(M51&gt;0,ROUND(L51/M51,4),0)</f>
        <v>0</v>
      </c>
      <c r="O51" s="58"/>
      <c r="P51" s="59"/>
      <c r="Q51" s="57">
        <f>ROUND(ROUND(N51,4)*(1-O51),4)</f>
        <v>0</v>
      </c>
      <c r="R51" s="57">
        <f>ROUND(ROUND(Q51,4)*(1+P51),4)</f>
        <v>0</v>
      </c>
      <c r="S51" s="57">
        <f>ROUND($I51*Q51,4)</f>
        <v>0</v>
      </c>
      <c r="T51" s="57">
        <f>ROUND($I51*R51,4)</f>
        <v>0</v>
      </c>
      <c r="U51" s="60"/>
      <c r="V51" s="60"/>
      <c r="W51" s="60"/>
      <c r="X51" s="60"/>
      <c r="Y51" s="61"/>
    </row>
    <row r="52" spans="1:25" x14ac:dyDescent="0.25">
      <c r="A52" s="62" t="s">
        <v>85</v>
      </c>
      <c r="B52" s="11">
        <v>18</v>
      </c>
      <c r="C52" s="52" t="s">
        <v>142</v>
      </c>
      <c r="D52" s="52" t="s">
        <v>85</v>
      </c>
      <c r="E52" s="52" t="s">
        <v>85</v>
      </c>
      <c r="F52" s="52" t="s">
        <v>85</v>
      </c>
      <c r="G52" s="52" t="s">
        <v>85</v>
      </c>
      <c r="H52" s="53" t="s">
        <v>112</v>
      </c>
      <c r="I52" s="54">
        <v>40</v>
      </c>
      <c r="J52" s="63"/>
      <c r="K52" s="11">
        <v>1</v>
      </c>
      <c r="L52" s="55"/>
      <c r="M52" s="56"/>
      <c r="N52" s="57">
        <f>IF(M52&gt;0,ROUND(L52/M52,4),0)</f>
        <v>0</v>
      </c>
      <c r="O52" s="58"/>
      <c r="P52" s="59"/>
      <c r="Q52" s="57">
        <f>ROUND(ROUND(N52,4)*(1-O52),4)</f>
        <v>0</v>
      </c>
      <c r="R52" s="57">
        <f>ROUND(ROUND(Q52,4)*(1+P52),4)</f>
        <v>0</v>
      </c>
      <c r="S52" s="57">
        <f>ROUND($I52*Q52,4)</f>
        <v>0</v>
      </c>
      <c r="T52" s="57">
        <f>ROUND($I52*R52,4)</f>
        <v>0</v>
      </c>
      <c r="U52" s="60"/>
      <c r="V52" s="60"/>
      <c r="W52" s="60"/>
      <c r="X52" s="60"/>
      <c r="Y52" s="61"/>
    </row>
    <row r="53" spans="1:25" ht="13.5" thickBot="1" x14ac:dyDescent="0.3">
      <c r="A53" s="45" t="s">
        <v>85</v>
      </c>
      <c r="B53" s="13">
        <v>19</v>
      </c>
      <c r="C53" s="32" t="s">
        <v>143</v>
      </c>
      <c r="D53" s="32" t="s">
        <v>85</v>
      </c>
      <c r="E53" s="32" t="s">
        <v>85</v>
      </c>
      <c r="F53" s="32" t="s">
        <v>85</v>
      </c>
      <c r="G53" s="32" t="s">
        <v>85</v>
      </c>
      <c r="H53" s="33" t="s">
        <v>112</v>
      </c>
      <c r="I53" s="34">
        <v>6000</v>
      </c>
      <c r="J53" s="48"/>
      <c r="K53" s="13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13.5" thickBot="1" x14ac:dyDescent="0.3">
      <c r="R54" s="49" t="s">
        <v>90</v>
      </c>
      <c r="S54" s="50">
        <f>SUM(S35:S53)</f>
        <v>0</v>
      </c>
      <c r="T54" s="51">
        <f>SUM(T35:T53)</f>
        <v>0</v>
      </c>
    </row>
  </sheetData>
  <sheetProtection algorithmName="SHA-512" hashValue="o1uOjwdJqNdrXiQ3dg5GO/qk58XiMChDoVBLdB/cL6M75fxaP4/DG9Mo8KnAAdDDN3mYWqZTLoHYLMDjzsKFuw==" saltValue="jP9VeZQBIUpDKkXFvgW+L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3.5703125" style="1" customWidth="1"/>
    <col min="4" max="4" width="61.28515625" style="1" customWidth="1"/>
    <col min="5" max="5" width="11" style="1" customWidth="1"/>
    <col min="6" max="6" width="9.28515625" style="1" customWidth="1"/>
    <col min="7" max="7" width="9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144</v>
      </c>
      <c r="C5" s="2" t="s">
        <v>145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146</v>
      </c>
      <c r="D11" s="18"/>
      <c r="E11" s="18"/>
      <c r="F11" s="18"/>
      <c r="G11" s="18"/>
      <c r="H11" s="18" t="s">
        <v>147</v>
      </c>
      <c r="I11" s="18"/>
      <c r="J11" s="8"/>
      <c r="K11" s="7"/>
      <c r="L11" s="18" t="s">
        <v>145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44" t="s">
        <v>85</v>
      </c>
      <c r="B13" s="9">
        <v>1</v>
      </c>
      <c r="C13" s="22" t="s">
        <v>148</v>
      </c>
      <c r="D13" s="22" t="s">
        <v>149</v>
      </c>
      <c r="E13" s="22" t="s">
        <v>85</v>
      </c>
      <c r="F13" s="22" t="s">
        <v>85</v>
      </c>
      <c r="G13" s="22" t="s">
        <v>85</v>
      </c>
      <c r="H13" s="23" t="s">
        <v>88</v>
      </c>
      <c r="I13" s="24">
        <v>17000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38.25" x14ac:dyDescent="0.25">
      <c r="A14" s="62" t="s">
        <v>85</v>
      </c>
      <c r="B14" s="11">
        <v>2</v>
      </c>
      <c r="C14" s="52" t="s">
        <v>150</v>
      </c>
      <c r="D14" s="52" t="s">
        <v>131</v>
      </c>
      <c r="E14" s="52" t="s">
        <v>85</v>
      </c>
      <c r="F14" s="52" t="s">
        <v>85</v>
      </c>
      <c r="G14" s="52" t="s">
        <v>85</v>
      </c>
      <c r="H14" s="53" t="s">
        <v>88</v>
      </c>
      <c r="I14" s="54">
        <v>1600</v>
      </c>
      <c r="J14" s="63"/>
      <c r="K14" s="11">
        <v>1</v>
      </c>
      <c r="L14" s="55"/>
      <c r="M14" s="56"/>
      <c r="N14" s="57">
        <f>IF(M14&gt;0,ROUND(L14/M14,4),0)</f>
        <v>0</v>
      </c>
      <c r="O14" s="58"/>
      <c r="P14" s="59"/>
      <c r="Q14" s="57">
        <f>ROUND(ROUND(N14,4)*(1-O14),4)</f>
        <v>0</v>
      </c>
      <c r="R14" s="57">
        <f>ROUND(ROUND(Q14,4)*(1+P14),4)</f>
        <v>0</v>
      </c>
      <c r="S14" s="57">
        <f>ROUND($I14*Q14,4)</f>
        <v>0</v>
      </c>
      <c r="T14" s="57">
        <f>ROUND($I14*R14,4)</f>
        <v>0</v>
      </c>
      <c r="U14" s="60"/>
      <c r="V14" s="60"/>
      <c r="W14" s="60"/>
      <c r="X14" s="60"/>
      <c r="Y14" s="61"/>
    </row>
    <row r="15" spans="1:25" ht="38.25" x14ac:dyDescent="0.25">
      <c r="A15" s="62" t="s">
        <v>85</v>
      </c>
      <c r="B15" s="11">
        <v>3</v>
      </c>
      <c r="C15" s="52" t="s">
        <v>150</v>
      </c>
      <c r="D15" s="52" t="s">
        <v>151</v>
      </c>
      <c r="E15" s="52" t="s">
        <v>85</v>
      </c>
      <c r="F15" s="52" t="s">
        <v>85</v>
      </c>
      <c r="G15" s="52" t="s">
        <v>85</v>
      </c>
      <c r="H15" s="53" t="s">
        <v>88</v>
      </c>
      <c r="I15" s="54">
        <v>4000</v>
      </c>
      <c r="J15" s="63"/>
      <c r="K15" s="11">
        <v>1</v>
      </c>
      <c r="L15" s="55"/>
      <c r="M15" s="56"/>
      <c r="N15" s="57">
        <f>IF(M15&gt;0,ROUND(L15/M15,4),0)</f>
        <v>0</v>
      </c>
      <c r="O15" s="58"/>
      <c r="P15" s="59"/>
      <c r="Q15" s="57">
        <f>ROUND(ROUND(N15,4)*(1-O15),4)</f>
        <v>0</v>
      </c>
      <c r="R15" s="57">
        <f>ROUND(ROUND(Q15,4)*(1+P15),4)</f>
        <v>0</v>
      </c>
      <c r="S15" s="57">
        <f>ROUND($I15*Q15,4)</f>
        <v>0</v>
      </c>
      <c r="T15" s="57">
        <f>ROUND($I15*R15,4)</f>
        <v>0</v>
      </c>
      <c r="U15" s="60"/>
      <c r="V15" s="60"/>
      <c r="W15" s="60"/>
      <c r="X15" s="60"/>
      <c r="Y15" s="61"/>
    </row>
    <row r="16" spans="1:25" ht="38.25" x14ac:dyDescent="0.25">
      <c r="A16" s="62" t="s">
        <v>85</v>
      </c>
      <c r="B16" s="11">
        <v>4</v>
      </c>
      <c r="C16" s="52" t="s">
        <v>150</v>
      </c>
      <c r="D16" s="52" t="s">
        <v>152</v>
      </c>
      <c r="E16" s="52" t="s">
        <v>85</v>
      </c>
      <c r="F16" s="52" t="s">
        <v>85</v>
      </c>
      <c r="G16" s="52" t="s">
        <v>85</v>
      </c>
      <c r="H16" s="53" t="s">
        <v>88</v>
      </c>
      <c r="I16" s="54">
        <v>1600</v>
      </c>
      <c r="J16" s="63"/>
      <c r="K16" s="11">
        <v>1</v>
      </c>
      <c r="L16" s="55"/>
      <c r="M16" s="56"/>
      <c r="N16" s="57">
        <f>IF(M16&gt;0,ROUND(L16/M16,4),0)</f>
        <v>0</v>
      </c>
      <c r="O16" s="58"/>
      <c r="P16" s="59"/>
      <c r="Q16" s="57">
        <f>ROUND(ROUND(N16,4)*(1-O16),4)</f>
        <v>0</v>
      </c>
      <c r="R16" s="57">
        <f>ROUND(ROUND(Q16,4)*(1+P16),4)</f>
        <v>0</v>
      </c>
      <c r="S16" s="57">
        <f>ROUND($I16*Q16,4)</f>
        <v>0</v>
      </c>
      <c r="T16" s="57">
        <f>ROUND($I16*R16,4)</f>
        <v>0</v>
      </c>
      <c r="U16" s="60"/>
      <c r="V16" s="60"/>
      <c r="W16" s="60"/>
      <c r="X16" s="60"/>
      <c r="Y16" s="61"/>
    </row>
    <row r="17" spans="1:25" ht="38.25" x14ac:dyDescent="0.25">
      <c r="A17" s="62" t="s">
        <v>85</v>
      </c>
      <c r="B17" s="11">
        <v>5</v>
      </c>
      <c r="C17" s="52" t="s">
        <v>150</v>
      </c>
      <c r="D17" s="52" t="s">
        <v>134</v>
      </c>
      <c r="E17" s="52" t="s">
        <v>85</v>
      </c>
      <c r="F17" s="52" t="s">
        <v>85</v>
      </c>
      <c r="G17" s="52" t="s">
        <v>85</v>
      </c>
      <c r="H17" s="53" t="s">
        <v>88</v>
      </c>
      <c r="I17" s="54">
        <v>800</v>
      </c>
      <c r="J17" s="63"/>
      <c r="K17" s="11">
        <v>1</v>
      </c>
      <c r="L17" s="55"/>
      <c r="M17" s="56"/>
      <c r="N17" s="57">
        <f>IF(M17&gt;0,ROUND(L17/M17,4),0)</f>
        <v>0</v>
      </c>
      <c r="O17" s="58"/>
      <c r="P17" s="59"/>
      <c r="Q17" s="57">
        <f>ROUND(ROUND(N17,4)*(1-O17),4)</f>
        <v>0</v>
      </c>
      <c r="R17" s="57">
        <f>ROUND(ROUND(Q17,4)*(1+P17),4)</f>
        <v>0</v>
      </c>
      <c r="S17" s="57">
        <f>ROUND($I17*Q17,4)</f>
        <v>0</v>
      </c>
      <c r="T17" s="57">
        <f>ROUND($I17*R17,4)</f>
        <v>0</v>
      </c>
      <c r="U17" s="60"/>
      <c r="V17" s="60"/>
      <c r="W17" s="60"/>
      <c r="X17" s="60"/>
      <c r="Y17" s="61"/>
    </row>
    <row r="18" spans="1:25" ht="38.25" x14ac:dyDescent="0.25">
      <c r="A18" s="62" t="s">
        <v>85</v>
      </c>
      <c r="B18" s="11">
        <v>6</v>
      </c>
      <c r="C18" s="52" t="s">
        <v>150</v>
      </c>
      <c r="D18" s="52" t="s">
        <v>153</v>
      </c>
      <c r="E18" s="52" t="s">
        <v>85</v>
      </c>
      <c r="F18" s="52" t="s">
        <v>85</v>
      </c>
      <c r="G18" s="52" t="s">
        <v>85</v>
      </c>
      <c r="H18" s="53" t="s">
        <v>88</v>
      </c>
      <c r="I18" s="54">
        <v>5060</v>
      </c>
      <c r="J18" s="63"/>
      <c r="K18" s="11">
        <v>1</v>
      </c>
      <c r="L18" s="55"/>
      <c r="M18" s="56"/>
      <c r="N18" s="57">
        <f>IF(M18&gt;0,ROUND(L18/M18,4),0)</f>
        <v>0</v>
      </c>
      <c r="O18" s="58"/>
      <c r="P18" s="59"/>
      <c r="Q18" s="57">
        <f>ROUND(ROUND(N18,4)*(1-O18),4)</f>
        <v>0</v>
      </c>
      <c r="R18" s="57">
        <f>ROUND(ROUND(Q18,4)*(1+P18),4)</f>
        <v>0</v>
      </c>
      <c r="S18" s="57">
        <f>ROUND($I18*Q18,4)</f>
        <v>0</v>
      </c>
      <c r="T18" s="57">
        <f>ROUND($I18*R18,4)</f>
        <v>0</v>
      </c>
      <c r="U18" s="60"/>
      <c r="V18" s="60"/>
      <c r="W18" s="60"/>
      <c r="X18" s="60"/>
      <c r="Y18" s="61"/>
    </row>
    <row r="19" spans="1:25" ht="38.25" x14ac:dyDescent="0.25">
      <c r="A19" s="62" t="s">
        <v>85</v>
      </c>
      <c r="B19" s="11">
        <v>7</v>
      </c>
      <c r="C19" s="52" t="s">
        <v>150</v>
      </c>
      <c r="D19" s="52" t="s">
        <v>136</v>
      </c>
      <c r="E19" s="52" t="s">
        <v>85</v>
      </c>
      <c r="F19" s="52" t="s">
        <v>85</v>
      </c>
      <c r="G19" s="52" t="s">
        <v>85</v>
      </c>
      <c r="H19" s="53" t="s">
        <v>88</v>
      </c>
      <c r="I19" s="54">
        <v>1200</v>
      </c>
      <c r="J19" s="63"/>
      <c r="K19" s="11">
        <v>1</v>
      </c>
      <c r="L19" s="55"/>
      <c r="M19" s="56"/>
      <c r="N19" s="57">
        <f>IF(M19&gt;0,ROUND(L19/M19,4),0)</f>
        <v>0</v>
      </c>
      <c r="O19" s="58"/>
      <c r="P19" s="59"/>
      <c r="Q19" s="57">
        <f>ROUND(ROUND(N19,4)*(1-O19),4)</f>
        <v>0</v>
      </c>
      <c r="R19" s="57">
        <f>ROUND(ROUND(Q19,4)*(1+P19),4)</f>
        <v>0</v>
      </c>
      <c r="S19" s="57">
        <f>ROUND($I19*Q19,4)</f>
        <v>0</v>
      </c>
      <c r="T19" s="57">
        <f>ROUND($I19*R19,4)</f>
        <v>0</v>
      </c>
      <c r="U19" s="60"/>
      <c r="V19" s="60"/>
      <c r="W19" s="60"/>
      <c r="X19" s="60"/>
      <c r="Y19" s="61"/>
    </row>
    <row r="20" spans="1:25" ht="38.25" x14ac:dyDescent="0.25">
      <c r="A20" s="62" t="s">
        <v>85</v>
      </c>
      <c r="B20" s="11">
        <v>8</v>
      </c>
      <c r="C20" s="52" t="s">
        <v>154</v>
      </c>
      <c r="D20" s="52" t="s">
        <v>155</v>
      </c>
      <c r="E20" s="52" t="s">
        <v>85</v>
      </c>
      <c r="F20" s="52" t="s">
        <v>85</v>
      </c>
      <c r="G20" s="52" t="s">
        <v>85</v>
      </c>
      <c r="H20" s="53" t="s">
        <v>88</v>
      </c>
      <c r="I20" s="54">
        <v>20</v>
      </c>
      <c r="J20" s="63"/>
      <c r="K20" s="11">
        <v>1</v>
      </c>
      <c r="L20" s="55"/>
      <c r="M20" s="56"/>
      <c r="N20" s="57">
        <f>IF(M20&gt;0,ROUND(L20/M20,4),0)</f>
        <v>0</v>
      </c>
      <c r="O20" s="58"/>
      <c r="P20" s="59"/>
      <c r="Q20" s="57">
        <f>ROUND(ROUND(N20,4)*(1-O20),4)</f>
        <v>0</v>
      </c>
      <c r="R20" s="57">
        <f>ROUND(ROUND(Q20,4)*(1+P20),4)</f>
        <v>0</v>
      </c>
      <c r="S20" s="57">
        <f>ROUND($I20*Q20,4)</f>
        <v>0</v>
      </c>
      <c r="T20" s="57">
        <f>ROUND($I20*R20,4)</f>
        <v>0</v>
      </c>
      <c r="U20" s="60"/>
      <c r="V20" s="60"/>
      <c r="W20" s="60"/>
      <c r="X20" s="60"/>
      <c r="Y20" s="61"/>
    </row>
    <row r="21" spans="1:25" ht="38.25" x14ac:dyDescent="0.25">
      <c r="A21" s="62" t="s">
        <v>85</v>
      </c>
      <c r="B21" s="11">
        <v>9</v>
      </c>
      <c r="C21" s="52" t="s">
        <v>154</v>
      </c>
      <c r="D21" s="52" t="s">
        <v>156</v>
      </c>
      <c r="E21" s="52" t="s">
        <v>85</v>
      </c>
      <c r="F21" s="52" t="s">
        <v>85</v>
      </c>
      <c r="G21" s="52" t="s">
        <v>85</v>
      </c>
      <c r="H21" s="53" t="s">
        <v>88</v>
      </c>
      <c r="I21" s="54">
        <v>20</v>
      </c>
      <c r="J21" s="63"/>
      <c r="K21" s="11">
        <v>1</v>
      </c>
      <c r="L21" s="55"/>
      <c r="M21" s="56"/>
      <c r="N21" s="57">
        <f>IF(M21&gt;0,ROUND(L21/M21,4),0)</f>
        <v>0</v>
      </c>
      <c r="O21" s="58"/>
      <c r="P21" s="59"/>
      <c r="Q21" s="57">
        <f>ROUND(ROUND(N21,4)*(1-O21),4)</f>
        <v>0</v>
      </c>
      <c r="R21" s="57">
        <f>ROUND(ROUND(Q21,4)*(1+P21),4)</f>
        <v>0</v>
      </c>
      <c r="S21" s="57">
        <f>ROUND($I21*Q21,4)</f>
        <v>0</v>
      </c>
      <c r="T21" s="57">
        <f>ROUND($I21*R21,4)</f>
        <v>0</v>
      </c>
      <c r="U21" s="60"/>
      <c r="V21" s="60"/>
      <c r="W21" s="60"/>
      <c r="X21" s="60"/>
      <c r="Y21" s="61"/>
    </row>
    <row r="22" spans="1:25" ht="38.25" x14ac:dyDescent="0.25">
      <c r="A22" s="62" t="s">
        <v>85</v>
      </c>
      <c r="B22" s="11">
        <v>10</v>
      </c>
      <c r="C22" s="52" t="s">
        <v>154</v>
      </c>
      <c r="D22" s="52" t="s">
        <v>157</v>
      </c>
      <c r="E22" s="52" t="s">
        <v>85</v>
      </c>
      <c r="F22" s="52" t="s">
        <v>85</v>
      </c>
      <c r="G22" s="52" t="s">
        <v>85</v>
      </c>
      <c r="H22" s="53" t="s">
        <v>88</v>
      </c>
      <c r="I22" s="54">
        <v>20</v>
      </c>
      <c r="J22" s="63"/>
      <c r="K22" s="11">
        <v>1</v>
      </c>
      <c r="L22" s="55"/>
      <c r="M22" s="56"/>
      <c r="N22" s="57">
        <f>IF(M22&gt;0,ROUND(L22/M22,4),0)</f>
        <v>0</v>
      </c>
      <c r="O22" s="58"/>
      <c r="P22" s="59"/>
      <c r="Q22" s="57">
        <f>ROUND(ROUND(N22,4)*(1-O22),4)</f>
        <v>0</v>
      </c>
      <c r="R22" s="57">
        <f>ROUND(ROUND(Q22,4)*(1+P22),4)</f>
        <v>0</v>
      </c>
      <c r="S22" s="57">
        <f>ROUND($I22*Q22,4)</f>
        <v>0</v>
      </c>
      <c r="T22" s="57">
        <f>ROUND($I22*R22,4)</f>
        <v>0</v>
      </c>
      <c r="U22" s="60"/>
      <c r="V22" s="60"/>
      <c r="W22" s="60"/>
      <c r="X22" s="60"/>
      <c r="Y22" s="61"/>
    </row>
    <row r="23" spans="1:25" ht="38.25" x14ac:dyDescent="0.25">
      <c r="A23" s="62" t="s">
        <v>85</v>
      </c>
      <c r="B23" s="11">
        <v>11</v>
      </c>
      <c r="C23" s="52" t="s">
        <v>154</v>
      </c>
      <c r="D23" s="52" t="s">
        <v>158</v>
      </c>
      <c r="E23" s="52" t="s">
        <v>85</v>
      </c>
      <c r="F23" s="52" t="s">
        <v>85</v>
      </c>
      <c r="G23" s="52" t="s">
        <v>85</v>
      </c>
      <c r="H23" s="53" t="s">
        <v>88</v>
      </c>
      <c r="I23" s="54">
        <v>20</v>
      </c>
      <c r="J23" s="63"/>
      <c r="K23" s="11">
        <v>1</v>
      </c>
      <c r="L23" s="55"/>
      <c r="M23" s="56"/>
      <c r="N23" s="57">
        <f>IF(M23&gt;0,ROUND(L23/M23,4),0)</f>
        <v>0</v>
      </c>
      <c r="O23" s="58"/>
      <c r="P23" s="59"/>
      <c r="Q23" s="57">
        <f>ROUND(ROUND(N23,4)*(1-O23),4)</f>
        <v>0</v>
      </c>
      <c r="R23" s="57">
        <f>ROUND(ROUND(Q23,4)*(1+P23),4)</f>
        <v>0</v>
      </c>
      <c r="S23" s="57">
        <f>ROUND($I23*Q23,4)</f>
        <v>0</v>
      </c>
      <c r="T23" s="57">
        <f>ROUND($I23*R23,4)</f>
        <v>0</v>
      </c>
      <c r="U23" s="60"/>
      <c r="V23" s="60"/>
      <c r="W23" s="60"/>
      <c r="X23" s="60"/>
      <c r="Y23" s="61"/>
    </row>
    <row r="24" spans="1:25" ht="38.25" x14ac:dyDescent="0.25">
      <c r="A24" s="62" t="s">
        <v>85</v>
      </c>
      <c r="B24" s="11">
        <v>12</v>
      </c>
      <c r="C24" s="52" t="s">
        <v>150</v>
      </c>
      <c r="D24" s="52" t="s">
        <v>159</v>
      </c>
      <c r="E24" s="52" t="s">
        <v>85</v>
      </c>
      <c r="F24" s="52" t="s">
        <v>85</v>
      </c>
      <c r="G24" s="52" t="s">
        <v>85</v>
      </c>
      <c r="H24" s="53" t="s">
        <v>88</v>
      </c>
      <c r="I24" s="54">
        <v>20</v>
      </c>
      <c r="J24" s="63"/>
      <c r="K24" s="11">
        <v>1</v>
      </c>
      <c r="L24" s="55"/>
      <c r="M24" s="56"/>
      <c r="N24" s="57">
        <f>IF(M24&gt;0,ROUND(L24/M24,4),0)</f>
        <v>0</v>
      </c>
      <c r="O24" s="58"/>
      <c r="P24" s="59"/>
      <c r="Q24" s="57">
        <f>ROUND(ROUND(N24,4)*(1-O24),4)</f>
        <v>0</v>
      </c>
      <c r="R24" s="57">
        <f>ROUND(ROUND(Q24,4)*(1+P24),4)</f>
        <v>0</v>
      </c>
      <c r="S24" s="57">
        <f>ROUND($I24*Q24,4)</f>
        <v>0</v>
      </c>
      <c r="T24" s="57">
        <f>ROUND($I24*R24,4)</f>
        <v>0</v>
      </c>
      <c r="U24" s="60"/>
      <c r="V24" s="60"/>
      <c r="W24" s="60"/>
      <c r="X24" s="60"/>
      <c r="Y24" s="61"/>
    </row>
    <row r="25" spans="1:25" ht="38.25" x14ac:dyDescent="0.25">
      <c r="A25" s="62" t="s">
        <v>85</v>
      </c>
      <c r="B25" s="11">
        <v>13</v>
      </c>
      <c r="C25" s="52" t="s">
        <v>160</v>
      </c>
      <c r="D25" s="52" t="s">
        <v>138</v>
      </c>
      <c r="E25" s="52" t="s">
        <v>85</v>
      </c>
      <c r="F25" s="52" t="s">
        <v>85</v>
      </c>
      <c r="G25" s="52" t="s">
        <v>85</v>
      </c>
      <c r="H25" s="53" t="s">
        <v>88</v>
      </c>
      <c r="I25" s="54">
        <v>1600</v>
      </c>
      <c r="J25" s="63"/>
      <c r="K25" s="11">
        <v>1</v>
      </c>
      <c r="L25" s="55"/>
      <c r="M25" s="56"/>
      <c r="N25" s="57">
        <f>IF(M25&gt;0,ROUND(L25/M25,4),0)</f>
        <v>0</v>
      </c>
      <c r="O25" s="58"/>
      <c r="P25" s="59"/>
      <c r="Q25" s="57">
        <f>ROUND(ROUND(N25,4)*(1-O25),4)</f>
        <v>0</v>
      </c>
      <c r="R25" s="57">
        <f>ROUND(ROUND(Q25,4)*(1+P25),4)</f>
        <v>0</v>
      </c>
      <c r="S25" s="57">
        <f>ROUND($I25*Q25,4)</f>
        <v>0</v>
      </c>
      <c r="T25" s="57">
        <f>ROUND($I25*R25,4)</f>
        <v>0</v>
      </c>
      <c r="U25" s="60"/>
      <c r="V25" s="60"/>
      <c r="W25" s="60"/>
      <c r="X25" s="60"/>
      <c r="Y25" s="61"/>
    </row>
    <row r="26" spans="1:25" ht="38.25" x14ac:dyDescent="0.25">
      <c r="A26" s="62" t="s">
        <v>85</v>
      </c>
      <c r="B26" s="11">
        <v>14</v>
      </c>
      <c r="C26" s="52" t="s">
        <v>160</v>
      </c>
      <c r="D26" s="52" t="s">
        <v>139</v>
      </c>
      <c r="E26" s="52" t="s">
        <v>85</v>
      </c>
      <c r="F26" s="52" t="s">
        <v>85</v>
      </c>
      <c r="G26" s="52" t="s">
        <v>85</v>
      </c>
      <c r="H26" s="53" t="s">
        <v>88</v>
      </c>
      <c r="I26" s="54">
        <v>800</v>
      </c>
      <c r="J26" s="63"/>
      <c r="K26" s="11">
        <v>1</v>
      </c>
      <c r="L26" s="55"/>
      <c r="M26" s="56"/>
      <c r="N26" s="57">
        <f>IF(M26&gt;0,ROUND(L26/M26,4),0)</f>
        <v>0</v>
      </c>
      <c r="O26" s="58"/>
      <c r="P26" s="59"/>
      <c r="Q26" s="57">
        <f>ROUND(ROUND(N26,4)*(1-O26),4)</f>
        <v>0</v>
      </c>
      <c r="R26" s="57">
        <f>ROUND(ROUND(Q26,4)*(1+P26),4)</f>
        <v>0</v>
      </c>
      <c r="S26" s="57">
        <f>ROUND($I26*Q26,4)</f>
        <v>0</v>
      </c>
      <c r="T26" s="57">
        <f>ROUND($I26*R26,4)</f>
        <v>0</v>
      </c>
      <c r="U26" s="60"/>
      <c r="V26" s="60"/>
      <c r="W26" s="60"/>
      <c r="X26" s="60"/>
      <c r="Y26" s="61"/>
    </row>
    <row r="27" spans="1:25" ht="38.25" x14ac:dyDescent="0.25">
      <c r="A27" s="62" t="s">
        <v>85</v>
      </c>
      <c r="B27" s="11">
        <v>15</v>
      </c>
      <c r="C27" s="52" t="s">
        <v>160</v>
      </c>
      <c r="D27" s="52" t="s">
        <v>140</v>
      </c>
      <c r="E27" s="52" t="s">
        <v>85</v>
      </c>
      <c r="F27" s="52" t="s">
        <v>85</v>
      </c>
      <c r="G27" s="52" t="s">
        <v>85</v>
      </c>
      <c r="H27" s="53" t="s">
        <v>88</v>
      </c>
      <c r="I27" s="54">
        <v>200</v>
      </c>
      <c r="J27" s="63"/>
      <c r="K27" s="11">
        <v>1</v>
      </c>
      <c r="L27" s="55"/>
      <c r="M27" s="56"/>
      <c r="N27" s="57">
        <f>IF(M27&gt;0,ROUND(L27/M27,4),0)</f>
        <v>0</v>
      </c>
      <c r="O27" s="58"/>
      <c r="P27" s="59"/>
      <c r="Q27" s="57">
        <f>ROUND(ROUND(N27,4)*(1-O27),4)</f>
        <v>0</v>
      </c>
      <c r="R27" s="57">
        <f>ROUND(ROUND(Q27,4)*(1+P27),4)</f>
        <v>0</v>
      </c>
      <c r="S27" s="57">
        <f>ROUND($I27*Q27,4)</f>
        <v>0</v>
      </c>
      <c r="T27" s="57">
        <f>ROUND($I27*R27,4)</f>
        <v>0</v>
      </c>
      <c r="U27" s="60"/>
      <c r="V27" s="60"/>
      <c r="W27" s="60"/>
      <c r="X27" s="60"/>
      <c r="Y27" s="61"/>
    </row>
    <row r="28" spans="1:25" ht="51.75" thickBot="1" x14ac:dyDescent="0.3">
      <c r="A28" s="45" t="s">
        <v>85</v>
      </c>
      <c r="B28" s="13">
        <v>16</v>
      </c>
      <c r="C28" s="32" t="s">
        <v>154</v>
      </c>
      <c r="D28" s="32" t="s">
        <v>161</v>
      </c>
      <c r="E28" s="32" t="s">
        <v>85</v>
      </c>
      <c r="F28" s="32" t="s">
        <v>85</v>
      </c>
      <c r="G28" s="32" t="s">
        <v>85</v>
      </c>
      <c r="H28" s="33" t="s">
        <v>88</v>
      </c>
      <c r="I28" s="34">
        <v>2</v>
      </c>
      <c r="J28" s="48"/>
      <c r="K28" s="13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13.5" thickBot="1" x14ac:dyDescent="0.3">
      <c r="R29" s="49" t="s">
        <v>90</v>
      </c>
      <c r="S29" s="50">
        <f>SUM(S13:S28)</f>
        <v>0</v>
      </c>
      <c r="T29" s="51">
        <f>SUM(T13:T28)</f>
        <v>0</v>
      </c>
    </row>
  </sheetData>
  <sheetProtection algorithmName="SHA-512" hashValue="g0614i+mU6AL+sioW8Do8+vXcvxheoqGAWB4YwGTCybWceZMbWTsXQXTfmP9UJqj9mGdNUhhXmbn/Sb65izSNA==" saltValue="5v+PkqLXWCuOtGnfpK4lb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7.140625" style="1" customWidth="1"/>
    <col min="4" max="4" width="38.5703125" style="1" customWidth="1"/>
    <col min="5" max="5" width="10.42578125" style="1" customWidth="1"/>
    <col min="6" max="6" width="10.140625" style="1" customWidth="1"/>
    <col min="7" max="7" width="9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162</v>
      </c>
      <c r="C5" s="2" t="s">
        <v>163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164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165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89.25" x14ac:dyDescent="0.25">
      <c r="A13" s="44" t="s">
        <v>85</v>
      </c>
      <c r="B13" s="9">
        <v>1</v>
      </c>
      <c r="C13" s="22" t="s">
        <v>166</v>
      </c>
      <c r="D13" s="22" t="s">
        <v>167</v>
      </c>
      <c r="E13" s="22" t="s">
        <v>85</v>
      </c>
      <c r="F13" s="22" t="s">
        <v>85</v>
      </c>
      <c r="G13" s="22" t="s">
        <v>85</v>
      </c>
      <c r="H13" s="23" t="s">
        <v>88</v>
      </c>
      <c r="I13" s="24">
        <v>2400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89.25" x14ac:dyDescent="0.25">
      <c r="A14" s="62" t="s">
        <v>85</v>
      </c>
      <c r="B14" s="11">
        <v>2</v>
      </c>
      <c r="C14" s="52" t="s">
        <v>168</v>
      </c>
      <c r="D14" s="52" t="s">
        <v>167</v>
      </c>
      <c r="E14" s="52" t="s">
        <v>85</v>
      </c>
      <c r="F14" s="52" t="s">
        <v>85</v>
      </c>
      <c r="G14" s="52" t="s">
        <v>85</v>
      </c>
      <c r="H14" s="53" t="s">
        <v>88</v>
      </c>
      <c r="I14" s="54">
        <v>2900</v>
      </c>
      <c r="J14" s="63"/>
      <c r="K14" s="11">
        <v>1</v>
      </c>
      <c r="L14" s="55"/>
      <c r="M14" s="56"/>
      <c r="N14" s="57">
        <f>IF(M14&gt;0,ROUND(L14/M14,4),0)</f>
        <v>0</v>
      </c>
      <c r="O14" s="58"/>
      <c r="P14" s="59"/>
      <c r="Q14" s="57">
        <f>ROUND(ROUND(N14,4)*(1-O14),4)</f>
        <v>0</v>
      </c>
      <c r="R14" s="57">
        <f>ROUND(ROUND(Q14,4)*(1+P14),4)</f>
        <v>0</v>
      </c>
      <c r="S14" s="57">
        <f>ROUND($I14*Q14,4)</f>
        <v>0</v>
      </c>
      <c r="T14" s="57">
        <f>ROUND($I14*R14,4)</f>
        <v>0</v>
      </c>
      <c r="U14" s="60"/>
      <c r="V14" s="60"/>
      <c r="W14" s="60"/>
      <c r="X14" s="60"/>
      <c r="Y14" s="61"/>
    </row>
    <row r="15" spans="1:25" ht="89.25" x14ac:dyDescent="0.25">
      <c r="A15" s="62" t="s">
        <v>85</v>
      </c>
      <c r="B15" s="11">
        <v>3</v>
      </c>
      <c r="C15" s="52" t="s">
        <v>169</v>
      </c>
      <c r="D15" s="52" t="s">
        <v>167</v>
      </c>
      <c r="E15" s="52" t="s">
        <v>85</v>
      </c>
      <c r="F15" s="52" t="s">
        <v>85</v>
      </c>
      <c r="G15" s="52" t="s">
        <v>85</v>
      </c>
      <c r="H15" s="53" t="s">
        <v>88</v>
      </c>
      <c r="I15" s="54">
        <v>3800</v>
      </c>
      <c r="J15" s="63"/>
      <c r="K15" s="11">
        <v>1</v>
      </c>
      <c r="L15" s="55"/>
      <c r="M15" s="56"/>
      <c r="N15" s="57">
        <f>IF(M15&gt;0,ROUND(L15/M15,4),0)</f>
        <v>0</v>
      </c>
      <c r="O15" s="58"/>
      <c r="P15" s="59"/>
      <c r="Q15" s="57">
        <f>ROUND(ROUND(N15,4)*(1-O15),4)</f>
        <v>0</v>
      </c>
      <c r="R15" s="57">
        <f>ROUND(ROUND(Q15,4)*(1+P15),4)</f>
        <v>0</v>
      </c>
      <c r="S15" s="57">
        <f>ROUND($I15*Q15,4)</f>
        <v>0</v>
      </c>
      <c r="T15" s="57">
        <f>ROUND($I15*R15,4)</f>
        <v>0</v>
      </c>
      <c r="U15" s="60"/>
      <c r="V15" s="60"/>
      <c r="W15" s="60"/>
      <c r="X15" s="60"/>
      <c r="Y15" s="61"/>
    </row>
    <row r="16" spans="1:25" ht="89.25" x14ac:dyDescent="0.25">
      <c r="A16" s="62" t="s">
        <v>85</v>
      </c>
      <c r="B16" s="11">
        <v>4</v>
      </c>
      <c r="C16" s="52" t="s">
        <v>170</v>
      </c>
      <c r="D16" s="52" t="s">
        <v>167</v>
      </c>
      <c r="E16" s="52" t="s">
        <v>85</v>
      </c>
      <c r="F16" s="52" t="s">
        <v>85</v>
      </c>
      <c r="G16" s="52" t="s">
        <v>85</v>
      </c>
      <c r="H16" s="53" t="s">
        <v>88</v>
      </c>
      <c r="I16" s="54">
        <v>8700</v>
      </c>
      <c r="J16" s="63"/>
      <c r="K16" s="11">
        <v>1</v>
      </c>
      <c r="L16" s="55"/>
      <c r="M16" s="56"/>
      <c r="N16" s="57">
        <f>IF(M16&gt;0,ROUND(L16/M16,4),0)</f>
        <v>0</v>
      </c>
      <c r="O16" s="58"/>
      <c r="P16" s="59"/>
      <c r="Q16" s="57">
        <f>ROUND(ROUND(N16,4)*(1-O16),4)</f>
        <v>0</v>
      </c>
      <c r="R16" s="57">
        <f>ROUND(ROUND(Q16,4)*(1+P16),4)</f>
        <v>0</v>
      </c>
      <c r="S16" s="57">
        <f>ROUND($I16*Q16,4)</f>
        <v>0</v>
      </c>
      <c r="T16" s="57">
        <f>ROUND($I16*R16,4)</f>
        <v>0</v>
      </c>
      <c r="U16" s="60"/>
      <c r="V16" s="60"/>
      <c r="W16" s="60"/>
      <c r="X16" s="60"/>
      <c r="Y16" s="61"/>
    </row>
    <row r="17" spans="1:25" ht="51" x14ac:dyDescent="0.25">
      <c r="A17" s="62" t="s">
        <v>85</v>
      </c>
      <c r="B17" s="11">
        <v>5</v>
      </c>
      <c r="C17" s="52" t="s">
        <v>171</v>
      </c>
      <c r="D17" s="52" t="s">
        <v>172</v>
      </c>
      <c r="E17" s="52" t="s">
        <v>85</v>
      </c>
      <c r="F17" s="52" t="s">
        <v>85</v>
      </c>
      <c r="G17" s="52" t="s">
        <v>85</v>
      </c>
      <c r="H17" s="53" t="s">
        <v>88</v>
      </c>
      <c r="I17" s="54">
        <v>1200</v>
      </c>
      <c r="J17" s="63"/>
      <c r="K17" s="11">
        <v>1</v>
      </c>
      <c r="L17" s="55"/>
      <c r="M17" s="56"/>
      <c r="N17" s="57">
        <f>IF(M17&gt;0,ROUND(L17/M17,4),0)</f>
        <v>0</v>
      </c>
      <c r="O17" s="58"/>
      <c r="P17" s="59"/>
      <c r="Q17" s="57">
        <f>ROUND(ROUND(N17,4)*(1-O17),4)</f>
        <v>0</v>
      </c>
      <c r="R17" s="57">
        <f>ROUND(ROUND(Q17,4)*(1+P17),4)</f>
        <v>0</v>
      </c>
      <c r="S17" s="57">
        <f>ROUND($I17*Q17,4)</f>
        <v>0</v>
      </c>
      <c r="T17" s="57">
        <f>ROUND($I17*R17,4)</f>
        <v>0</v>
      </c>
      <c r="U17" s="60"/>
      <c r="V17" s="60"/>
      <c r="W17" s="60"/>
      <c r="X17" s="60"/>
      <c r="Y17" s="61"/>
    </row>
    <row r="18" spans="1:25" ht="51" x14ac:dyDescent="0.25">
      <c r="A18" s="62" t="s">
        <v>85</v>
      </c>
      <c r="B18" s="11">
        <v>6</v>
      </c>
      <c r="C18" s="52" t="s">
        <v>173</v>
      </c>
      <c r="D18" s="52" t="s">
        <v>172</v>
      </c>
      <c r="E18" s="52" t="s">
        <v>85</v>
      </c>
      <c r="F18" s="52" t="s">
        <v>85</v>
      </c>
      <c r="G18" s="52" t="s">
        <v>85</v>
      </c>
      <c r="H18" s="53" t="s">
        <v>88</v>
      </c>
      <c r="I18" s="54">
        <v>2900</v>
      </c>
      <c r="J18" s="63"/>
      <c r="K18" s="11">
        <v>1</v>
      </c>
      <c r="L18" s="55"/>
      <c r="M18" s="56"/>
      <c r="N18" s="57">
        <f>IF(M18&gt;0,ROUND(L18/M18,4),0)</f>
        <v>0</v>
      </c>
      <c r="O18" s="58"/>
      <c r="P18" s="59"/>
      <c r="Q18" s="57">
        <f>ROUND(ROUND(N18,4)*(1-O18),4)</f>
        <v>0</v>
      </c>
      <c r="R18" s="57">
        <f>ROUND(ROUND(Q18,4)*(1+P18),4)</f>
        <v>0</v>
      </c>
      <c r="S18" s="57">
        <f>ROUND($I18*Q18,4)</f>
        <v>0</v>
      </c>
      <c r="T18" s="57">
        <f>ROUND($I18*R18,4)</f>
        <v>0</v>
      </c>
      <c r="U18" s="60"/>
      <c r="V18" s="60"/>
      <c r="W18" s="60"/>
      <c r="X18" s="60"/>
      <c r="Y18" s="61"/>
    </row>
    <row r="19" spans="1:25" ht="51" x14ac:dyDescent="0.25">
      <c r="A19" s="62" t="s">
        <v>85</v>
      </c>
      <c r="B19" s="11">
        <v>7</v>
      </c>
      <c r="C19" s="52" t="s">
        <v>174</v>
      </c>
      <c r="D19" s="52" t="s">
        <v>172</v>
      </c>
      <c r="E19" s="52" t="s">
        <v>85</v>
      </c>
      <c r="F19" s="52" t="s">
        <v>85</v>
      </c>
      <c r="G19" s="52" t="s">
        <v>85</v>
      </c>
      <c r="H19" s="53" t="s">
        <v>88</v>
      </c>
      <c r="I19" s="54">
        <v>1200</v>
      </c>
      <c r="J19" s="63"/>
      <c r="K19" s="11">
        <v>1</v>
      </c>
      <c r="L19" s="55"/>
      <c r="M19" s="56"/>
      <c r="N19" s="57">
        <f>IF(M19&gt;0,ROUND(L19/M19,4),0)</f>
        <v>0</v>
      </c>
      <c r="O19" s="58"/>
      <c r="P19" s="59"/>
      <c r="Q19" s="57">
        <f>ROUND(ROUND(N19,4)*(1-O19),4)</f>
        <v>0</v>
      </c>
      <c r="R19" s="57">
        <f>ROUND(ROUND(Q19,4)*(1+P19),4)</f>
        <v>0</v>
      </c>
      <c r="S19" s="57">
        <f>ROUND($I19*Q19,4)</f>
        <v>0</v>
      </c>
      <c r="T19" s="57">
        <f>ROUND($I19*R19,4)</f>
        <v>0</v>
      </c>
      <c r="U19" s="60"/>
      <c r="V19" s="60"/>
      <c r="W19" s="60"/>
      <c r="X19" s="60"/>
      <c r="Y19" s="61"/>
    </row>
    <row r="20" spans="1:25" ht="51.75" thickBot="1" x14ac:dyDescent="0.3">
      <c r="A20" s="45" t="s">
        <v>85</v>
      </c>
      <c r="B20" s="13">
        <v>8</v>
      </c>
      <c r="C20" s="32" t="s">
        <v>175</v>
      </c>
      <c r="D20" s="32" t="s">
        <v>172</v>
      </c>
      <c r="E20" s="32" t="s">
        <v>85</v>
      </c>
      <c r="F20" s="32" t="s">
        <v>85</v>
      </c>
      <c r="G20" s="32" t="s">
        <v>85</v>
      </c>
      <c r="H20" s="33" t="s">
        <v>88</v>
      </c>
      <c r="I20" s="34">
        <v>8600</v>
      </c>
      <c r="J20" s="48"/>
      <c r="K20" s="13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13.5" thickBot="1" x14ac:dyDescent="0.3">
      <c r="R21" s="49" t="s">
        <v>90</v>
      </c>
      <c r="S21" s="50">
        <f>SUM(S13:S20)</f>
        <v>0</v>
      </c>
      <c r="T21" s="51">
        <f>SUM(T13:T20)</f>
        <v>0</v>
      </c>
    </row>
    <row r="23" spans="1:25" ht="13.5" thickBot="1" x14ac:dyDescent="0.3"/>
    <row r="24" spans="1:25" ht="13.5" thickBot="1" x14ac:dyDescent="0.3">
      <c r="A24" s="42" t="s">
        <v>55</v>
      </c>
      <c r="B24" s="46" t="s">
        <v>91</v>
      </c>
      <c r="C24" s="18" t="s">
        <v>176</v>
      </c>
      <c r="D24" s="18"/>
      <c r="E24" s="18"/>
      <c r="F24" s="18"/>
      <c r="G24" s="18"/>
      <c r="H24" s="18" t="s">
        <v>58</v>
      </c>
      <c r="I24" s="18"/>
      <c r="J24" s="8"/>
      <c r="K24" s="7"/>
      <c r="L24" s="18" t="s">
        <v>177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4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66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ht="281.25" thickBot="1" x14ac:dyDescent="0.3">
      <c r="A26" s="74" t="s">
        <v>85</v>
      </c>
      <c r="B26" s="75">
        <v>1</v>
      </c>
      <c r="C26" s="64" t="s">
        <v>178</v>
      </c>
      <c r="D26" s="64" t="s">
        <v>179</v>
      </c>
      <c r="E26" s="64" t="s">
        <v>85</v>
      </c>
      <c r="F26" s="64" t="s">
        <v>85</v>
      </c>
      <c r="G26" s="64" t="s">
        <v>85</v>
      </c>
      <c r="H26" s="65" t="s">
        <v>88</v>
      </c>
      <c r="I26" s="66">
        <v>25000</v>
      </c>
      <c r="J26" s="76"/>
      <c r="K26" s="75">
        <v>1</v>
      </c>
      <c r="L26" s="67"/>
      <c r="M26" s="68"/>
      <c r="N26" s="69">
        <f>IF(M26&gt;0,ROUND(L26/M26,4),0)</f>
        <v>0</v>
      </c>
      <c r="O26" s="70"/>
      <c r="P26" s="71"/>
      <c r="Q26" s="69">
        <f>ROUND(ROUND(N26,4)*(1-O26),4)</f>
        <v>0</v>
      </c>
      <c r="R26" s="69">
        <f>ROUND(ROUND(Q26,4)*(1+P26),4)</f>
        <v>0</v>
      </c>
      <c r="S26" s="69">
        <f>ROUND($I26*Q26,4)</f>
        <v>0</v>
      </c>
      <c r="T26" s="69">
        <f>ROUND($I26*R26,4)</f>
        <v>0</v>
      </c>
      <c r="U26" s="72"/>
      <c r="V26" s="72"/>
      <c r="W26" s="72"/>
      <c r="X26" s="72"/>
      <c r="Y26" s="73"/>
    </row>
    <row r="27" spans="1:25" ht="13.5" thickBot="1" x14ac:dyDescent="0.3">
      <c r="R27" s="49" t="s">
        <v>90</v>
      </c>
      <c r="S27" s="50">
        <f>SUM(S26:S26)</f>
        <v>0</v>
      </c>
      <c r="T27" s="51">
        <f>SUM(T26:T26)</f>
        <v>0</v>
      </c>
    </row>
    <row r="29" spans="1:25" ht="13.5" thickBot="1" x14ac:dyDescent="0.3"/>
    <row r="30" spans="1:25" ht="13.5" thickBot="1" x14ac:dyDescent="0.3">
      <c r="A30" s="42" t="s">
        <v>55</v>
      </c>
      <c r="B30" s="46" t="s">
        <v>96</v>
      </c>
      <c r="C30" s="18" t="s">
        <v>180</v>
      </c>
      <c r="D30" s="18"/>
      <c r="E30" s="18"/>
      <c r="F30" s="18"/>
      <c r="G30" s="18"/>
      <c r="H30" s="18" t="s">
        <v>58</v>
      </c>
      <c r="I30" s="18"/>
      <c r="J30" s="8"/>
      <c r="K30" s="7"/>
      <c r="L30" s="18" t="s">
        <v>181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8"/>
    </row>
    <row r="31" spans="1:25" ht="51.75" thickBot="1" x14ac:dyDescent="0.3">
      <c r="A31" s="43" t="s">
        <v>60</v>
      </c>
      <c r="B31" s="19" t="s">
        <v>61</v>
      </c>
      <c r="C31" s="20" t="s">
        <v>62</v>
      </c>
      <c r="D31" s="20" t="s">
        <v>63</v>
      </c>
      <c r="E31" s="20" t="s">
        <v>64</v>
      </c>
      <c r="F31" s="20" t="s">
        <v>65</v>
      </c>
      <c r="G31" s="20" t="s">
        <v>66</v>
      </c>
      <c r="H31" s="20" t="s">
        <v>67</v>
      </c>
      <c r="I31" s="20" t="s">
        <v>68</v>
      </c>
      <c r="J31" s="21" t="s">
        <v>69</v>
      </c>
      <c r="K31" s="19" t="s">
        <v>70</v>
      </c>
      <c r="L31" s="20" t="s">
        <v>71</v>
      </c>
      <c r="M31" s="20" t="s">
        <v>72</v>
      </c>
      <c r="N31" s="20" t="s">
        <v>73</v>
      </c>
      <c r="O31" s="20" t="s">
        <v>74</v>
      </c>
      <c r="P31" s="20" t="s">
        <v>75</v>
      </c>
      <c r="Q31" s="20" t="s">
        <v>76</v>
      </c>
      <c r="R31" s="20" t="s">
        <v>77</v>
      </c>
      <c r="S31" s="20" t="s">
        <v>78</v>
      </c>
      <c r="T31" s="20" t="s">
        <v>79</v>
      </c>
      <c r="U31" s="20" t="s">
        <v>80</v>
      </c>
      <c r="V31" s="20" t="s">
        <v>81</v>
      </c>
      <c r="W31" s="20" t="s">
        <v>82</v>
      </c>
      <c r="X31" s="20" t="s">
        <v>83</v>
      </c>
      <c r="Y31" s="21" t="s">
        <v>84</v>
      </c>
    </row>
    <row r="32" spans="1:25" ht="141" thickBot="1" x14ac:dyDescent="0.3">
      <c r="A32" s="74" t="s">
        <v>85</v>
      </c>
      <c r="B32" s="75">
        <v>1</v>
      </c>
      <c r="C32" s="64" t="s">
        <v>182</v>
      </c>
      <c r="D32" s="64" t="s">
        <v>183</v>
      </c>
      <c r="E32" s="64" t="s">
        <v>85</v>
      </c>
      <c r="F32" s="64" t="s">
        <v>85</v>
      </c>
      <c r="G32" s="64" t="s">
        <v>85</v>
      </c>
      <c r="H32" s="65" t="s">
        <v>88</v>
      </c>
      <c r="I32" s="66">
        <v>13800</v>
      </c>
      <c r="J32" s="76"/>
      <c r="K32" s="75">
        <v>1</v>
      </c>
      <c r="L32" s="67"/>
      <c r="M32" s="68"/>
      <c r="N32" s="69">
        <f>IF(M32&gt;0,ROUND(L32/M32,4),0)</f>
        <v>0</v>
      </c>
      <c r="O32" s="70"/>
      <c r="P32" s="71"/>
      <c r="Q32" s="69">
        <f>ROUND(ROUND(N32,4)*(1-O32),4)</f>
        <v>0</v>
      </c>
      <c r="R32" s="69">
        <f>ROUND(ROUND(Q32,4)*(1+P32),4)</f>
        <v>0</v>
      </c>
      <c r="S32" s="69">
        <f>ROUND($I32*Q32,4)</f>
        <v>0</v>
      </c>
      <c r="T32" s="69">
        <f>ROUND($I32*R32,4)</f>
        <v>0</v>
      </c>
      <c r="U32" s="72"/>
      <c r="V32" s="72"/>
      <c r="W32" s="72"/>
      <c r="X32" s="72"/>
      <c r="Y32" s="73"/>
    </row>
    <row r="33" spans="18:20" ht="13.5" thickBot="1" x14ac:dyDescent="0.3">
      <c r="R33" s="49" t="s">
        <v>90</v>
      </c>
      <c r="S33" s="50">
        <f>SUM(S32:S32)</f>
        <v>0</v>
      </c>
      <c r="T33" s="51">
        <f>SUM(T32:T32)</f>
        <v>0</v>
      </c>
    </row>
  </sheetData>
  <sheetProtection algorithmName="SHA-512" hashValue="N6tEKDaieKL8rmiTTzH1obIlOWu4dThaCD9iYooQdlUn7A0nji5kSn5Q66wW1sPg1uncdHsz/oxjcEOzRlQu7Q==" saltValue="9n1wLvkrfP5WH7vIuHRh8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4</vt:i4>
      </vt:variant>
    </vt:vector>
  </HeadingPairs>
  <TitlesOfParts>
    <vt:vector size="12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'Sklop I.'!Tiskanje_naslovov</vt:lpstr>
      <vt:lpstr>'Sklop II.'!Tiskanje_naslovov</vt:lpstr>
      <vt:lpstr>'Sklop III.'!Tiskanje_naslovov</vt:lpstr>
      <vt:lpstr>'Sklop IV.'!Tiskanje_naslovov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2018-05-21T08:06:54Z</dcterms:created>
  <dcterms:modified xsi:type="dcterms:W3CDTF">2018-05-21T08:07:18Z</dcterms:modified>
</cp:coreProperties>
</file>