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JAVNA NAROČILA\16_50_19 Medic prip III\PORTAL\POPRAVEK RD\"/>
    </mc:Choice>
  </mc:AlternateContent>
  <bookViews>
    <workbookView xWindow="0" yWindow="0" windowWidth="2370" windowHeight="105"/>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 name="Sklop III." sheetId="7" r:id="rId7"/>
  </sheets>
  <definedNames>
    <definedName name="_xlnm.Print_Titles" localSheetId="4">'Sklop I.'!$B:$B</definedName>
    <definedName name="_xlnm.Print_Titles" localSheetId="5">'Sklop II.'!$B:$B</definedName>
    <definedName name="_xlnm.Print_Titles" localSheetId="6">'Sklop III.'!$B:$B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69" i="7" l="1"/>
  <c r="S69" i="7"/>
  <c r="T68" i="7"/>
  <c r="S68" i="7"/>
  <c r="R68" i="7"/>
  <c r="Q68" i="7"/>
  <c r="N68" i="7"/>
  <c r="T67" i="7"/>
  <c r="S67" i="7"/>
  <c r="R67" i="7"/>
  <c r="Q67" i="7"/>
  <c r="N67" i="7"/>
  <c r="T62" i="7"/>
  <c r="S62" i="7"/>
  <c r="T61" i="7"/>
  <c r="S61" i="7"/>
  <c r="R61" i="7"/>
  <c r="Q61" i="7"/>
  <c r="N61" i="7"/>
  <c r="T60" i="7"/>
  <c r="S60" i="7"/>
  <c r="R60" i="7"/>
  <c r="Q60" i="7"/>
  <c r="N60" i="7"/>
  <c r="T55" i="7"/>
  <c r="S55" i="7"/>
  <c r="T54" i="7"/>
  <c r="S54" i="7"/>
  <c r="R54" i="7"/>
  <c r="Q54" i="7"/>
  <c r="N54" i="7"/>
  <c r="T49" i="7"/>
  <c r="S49" i="7"/>
  <c r="T48" i="7"/>
  <c r="S48" i="7"/>
  <c r="R48" i="7"/>
  <c r="Q48" i="7"/>
  <c r="N48" i="7"/>
  <c r="T47" i="7"/>
  <c r="S47" i="7"/>
  <c r="R47" i="7"/>
  <c r="Q47" i="7"/>
  <c r="N47" i="7"/>
  <c r="T46" i="7"/>
  <c r="S46" i="7"/>
  <c r="R46" i="7"/>
  <c r="Q46" i="7"/>
  <c r="N46" i="7"/>
  <c r="T45" i="7"/>
  <c r="S45" i="7"/>
  <c r="R45" i="7"/>
  <c r="Q45" i="7"/>
  <c r="N45" i="7"/>
  <c r="T40" i="7"/>
  <c r="S40" i="7"/>
  <c r="T39" i="7"/>
  <c r="S39" i="7"/>
  <c r="R39" i="7"/>
  <c r="Q39" i="7"/>
  <c r="N39" i="7"/>
  <c r="T34" i="7"/>
  <c r="S34" i="7"/>
  <c r="T33" i="7"/>
  <c r="S33" i="7"/>
  <c r="R33" i="7"/>
  <c r="Q33" i="7"/>
  <c r="N33" i="7"/>
  <c r="T32" i="7"/>
  <c r="S32" i="7"/>
  <c r="R32" i="7"/>
  <c r="Q32" i="7"/>
  <c r="N32" i="7"/>
  <c r="T31" i="7"/>
  <c r="S31" i="7"/>
  <c r="R31" i="7"/>
  <c r="Q31" i="7"/>
  <c r="N31" i="7"/>
  <c r="T30" i="7"/>
  <c r="S30" i="7"/>
  <c r="R30" i="7"/>
  <c r="Q30" i="7"/>
  <c r="N30" i="7"/>
  <c r="T25" i="7"/>
  <c r="S25" i="7"/>
  <c r="T24" i="7"/>
  <c r="S24" i="7"/>
  <c r="R24" i="7"/>
  <c r="Q24" i="7"/>
  <c r="N24" i="7"/>
  <c r="T23" i="7"/>
  <c r="S23" i="7"/>
  <c r="R23" i="7"/>
  <c r="Q23" i="7"/>
  <c r="N23" i="7"/>
  <c r="T22" i="7"/>
  <c r="S22" i="7"/>
  <c r="R22" i="7"/>
  <c r="Q22" i="7"/>
  <c r="N22" i="7"/>
  <c r="T21" i="7"/>
  <c r="S21" i="7"/>
  <c r="R21" i="7"/>
  <c r="Q21" i="7"/>
  <c r="N21" i="7"/>
  <c r="T16" i="7"/>
  <c r="S16" i="7"/>
  <c r="T15" i="7"/>
  <c r="S15" i="7"/>
  <c r="R15" i="7"/>
  <c r="Q15" i="7"/>
  <c r="N15" i="7"/>
  <c r="T14" i="7"/>
  <c r="S14" i="7"/>
  <c r="R14" i="7"/>
  <c r="Q14" i="7"/>
  <c r="N14" i="7"/>
  <c r="T13" i="7"/>
  <c r="S13" i="7"/>
  <c r="R13" i="7"/>
  <c r="Q13" i="7"/>
  <c r="N13" i="7"/>
  <c r="C8" i="7"/>
  <c r="C7" i="7"/>
  <c r="T120" i="6"/>
  <c r="S120" i="6"/>
  <c r="T119" i="6"/>
  <c r="S119" i="6"/>
  <c r="R119" i="6"/>
  <c r="Q119" i="6"/>
  <c r="N119" i="6"/>
  <c r="T114" i="6"/>
  <c r="S114" i="6"/>
  <c r="T113" i="6"/>
  <c r="S113" i="6"/>
  <c r="R113" i="6"/>
  <c r="Q113" i="6"/>
  <c r="N113" i="6"/>
  <c r="T108" i="6"/>
  <c r="S108" i="6"/>
  <c r="T107" i="6"/>
  <c r="S107" i="6"/>
  <c r="R107" i="6"/>
  <c r="Q107" i="6"/>
  <c r="N107" i="6"/>
  <c r="T106" i="6"/>
  <c r="S106" i="6"/>
  <c r="R106" i="6"/>
  <c r="Q106" i="6"/>
  <c r="N106" i="6"/>
  <c r="T101" i="6"/>
  <c r="S101" i="6"/>
  <c r="T100" i="6"/>
  <c r="S100" i="6"/>
  <c r="R100" i="6"/>
  <c r="Q100" i="6"/>
  <c r="N100" i="6"/>
  <c r="T95" i="6"/>
  <c r="S95" i="6"/>
  <c r="T94" i="6"/>
  <c r="S94" i="6"/>
  <c r="R94" i="6"/>
  <c r="Q94" i="6"/>
  <c r="N94" i="6"/>
  <c r="T93" i="6"/>
  <c r="S93" i="6"/>
  <c r="R93" i="6"/>
  <c r="Q93" i="6"/>
  <c r="N93" i="6"/>
  <c r="T92" i="6"/>
  <c r="S92" i="6"/>
  <c r="R92" i="6"/>
  <c r="Q92" i="6"/>
  <c r="N92" i="6"/>
  <c r="T91" i="6"/>
  <c r="S91" i="6"/>
  <c r="R91" i="6"/>
  <c r="Q91" i="6"/>
  <c r="N91" i="6"/>
  <c r="T86" i="6"/>
  <c r="S86" i="6"/>
  <c r="T85" i="6"/>
  <c r="S85" i="6"/>
  <c r="R85" i="6"/>
  <c r="Q85" i="6"/>
  <c r="N85" i="6"/>
  <c r="T80" i="6"/>
  <c r="S80" i="6"/>
  <c r="T79" i="6"/>
  <c r="S79" i="6"/>
  <c r="R79" i="6"/>
  <c r="Q79" i="6"/>
  <c r="N79" i="6"/>
  <c r="T74" i="6"/>
  <c r="S74" i="6"/>
  <c r="T73" i="6"/>
  <c r="S73" i="6"/>
  <c r="R73" i="6"/>
  <c r="Q73" i="6"/>
  <c r="N73" i="6"/>
  <c r="T68" i="6"/>
  <c r="S68" i="6"/>
  <c r="T67" i="6"/>
  <c r="S67" i="6"/>
  <c r="R67" i="6"/>
  <c r="Q67" i="6"/>
  <c r="N67" i="6"/>
  <c r="T62" i="6"/>
  <c r="S62" i="6"/>
  <c r="T61" i="6"/>
  <c r="S61" i="6"/>
  <c r="R61" i="6"/>
  <c r="Q61" i="6"/>
  <c r="N61" i="6"/>
  <c r="T56" i="6"/>
  <c r="S56" i="6"/>
  <c r="T55" i="6"/>
  <c r="S55" i="6"/>
  <c r="R55" i="6"/>
  <c r="Q55" i="6"/>
  <c r="N55" i="6"/>
  <c r="T50" i="6"/>
  <c r="S50" i="6"/>
  <c r="T49" i="6"/>
  <c r="S49" i="6"/>
  <c r="R49" i="6"/>
  <c r="Q49" i="6"/>
  <c r="N49" i="6"/>
  <c r="T48" i="6"/>
  <c r="S48" i="6"/>
  <c r="R48" i="6"/>
  <c r="Q48" i="6"/>
  <c r="N48" i="6"/>
  <c r="T47" i="6"/>
  <c r="S47" i="6"/>
  <c r="R47" i="6"/>
  <c r="Q47" i="6"/>
  <c r="N47" i="6"/>
  <c r="T42" i="6"/>
  <c r="S42" i="6"/>
  <c r="T41" i="6"/>
  <c r="S41" i="6"/>
  <c r="R41" i="6"/>
  <c r="Q41" i="6"/>
  <c r="N41" i="6"/>
  <c r="T40" i="6"/>
  <c r="S40" i="6"/>
  <c r="R40" i="6"/>
  <c r="Q40" i="6"/>
  <c r="N40" i="6"/>
  <c r="T39" i="6"/>
  <c r="S39" i="6"/>
  <c r="R39" i="6"/>
  <c r="Q39" i="6"/>
  <c r="N39" i="6"/>
  <c r="T34" i="6"/>
  <c r="S34" i="6"/>
  <c r="T33" i="6"/>
  <c r="S33" i="6"/>
  <c r="R33" i="6"/>
  <c r="Q33" i="6"/>
  <c r="N33" i="6"/>
  <c r="T28" i="6"/>
  <c r="S28" i="6"/>
  <c r="T27" i="6"/>
  <c r="S27" i="6"/>
  <c r="R27" i="6"/>
  <c r="Q27" i="6"/>
  <c r="N27" i="6"/>
  <c r="T22" i="6"/>
  <c r="S22" i="6"/>
  <c r="T21" i="6"/>
  <c r="S21" i="6"/>
  <c r="R21" i="6"/>
  <c r="Q21" i="6"/>
  <c r="N21" i="6"/>
  <c r="T20" i="6"/>
  <c r="S20" i="6"/>
  <c r="R20" i="6"/>
  <c r="Q20" i="6"/>
  <c r="N20" i="6"/>
  <c r="T19" i="6"/>
  <c r="S19" i="6"/>
  <c r="R19" i="6"/>
  <c r="Q19" i="6"/>
  <c r="N19" i="6"/>
  <c r="T14" i="6"/>
  <c r="S14" i="6"/>
  <c r="T13" i="6"/>
  <c r="S13" i="6"/>
  <c r="R13" i="6"/>
  <c r="Q13" i="6"/>
  <c r="N13" i="6"/>
  <c r="C8" i="6"/>
  <c r="C7" i="6"/>
  <c r="T138" i="5"/>
  <c r="S138" i="5"/>
  <c r="T137" i="5"/>
  <c r="S137" i="5"/>
  <c r="R137" i="5"/>
  <c r="Q137" i="5"/>
  <c r="N137" i="5"/>
  <c r="T136" i="5"/>
  <c r="S136" i="5"/>
  <c r="R136" i="5"/>
  <c r="Q136" i="5"/>
  <c r="N136" i="5"/>
  <c r="T131" i="5"/>
  <c r="S131" i="5"/>
  <c r="T130" i="5"/>
  <c r="S130" i="5"/>
  <c r="R130" i="5"/>
  <c r="Q130" i="5"/>
  <c r="N130" i="5"/>
  <c r="T129" i="5"/>
  <c r="S129" i="5"/>
  <c r="R129" i="5"/>
  <c r="Q129" i="5"/>
  <c r="N129" i="5"/>
  <c r="T124" i="5"/>
  <c r="S124" i="5"/>
  <c r="T123" i="5"/>
  <c r="S123" i="5"/>
  <c r="R123" i="5"/>
  <c r="Q123" i="5"/>
  <c r="N123" i="5"/>
  <c r="T122" i="5"/>
  <c r="S122" i="5"/>
  <c r="R122" i="5"/>
  <c r="Q122" i="5"/>
  <c r="N122" i="5"/>
  <c r="T121" i="5"/>
  <c r="S121" i="5"/>
  <c r="R121" i="5"/>
  <c r="Q121" i="5"/>
  <c r="N121" i="5"/>
  <c r="T116" i="5"/>
  <c r="S116" i="5"/>
  <c r="T115" i="5"/>
  <c r="S115" i="5"/>
  <c r="R115" i="5"/>
  <c r="Q115" i="5"/>
  <c r="N115" i="5"/>
  <c r="T114" i="5"/>
  <c r="S114" i="5"/>
  <c r="R114" i="5"/>
  <c r="Q114" i="5"/>
  <c r="N114" i="5"/>
  <c r="T109" i="5"/>
  <c r="S109" i="5"/>
  <c r="T108" i="5"/>
  <c r="S108" i="5"/>
  <c r="R108" i="5"/>
  <c r="Q108" i="5"/>
  <c r="N108" i="5"/>
  <c r="T103" i="5"/>
  <c r="S103" i="5"/>
  <c r="T102" i="5"/>
  <c r="S102" i="5"/>
  <c r="R102" i="5"/>
  <c r="Q102" i="5"/>
  <c r="N102" i="5"/>
  <c r="T97" i="5"/>
  <c r="S97" i="5"/>
  <c r="T96" i="5"/>
  <c r="S96" i="5"/>
  <c r="R96" i="5"/>
  <c r="Q96" i="5"/>
  <c r="N96" i="5"/>
  <c r="T91" i="5"/>
  <c r="S91" i="5"/>
  <c r="T90" i="5"/>
  <c r="S90" i="5"/>
  <c r="R90" i="5"/>
  <c r="Q90" i="5"/>
  <c r="N90" i="5"/>
  <c r="T85" i="5"/>
  <c r="S85" i="5"/>
  <c r="T84" i="5"/>
  <c r="S84" i="5"/>
  <c r="R84" i="5"/>
  <c r="Q84" i="5"/>
  <c r="N84" i="5"/>
  <c r="T83" i="5"/>
  <c r="S83" i="5"/>
  <c r="R83" i="5"/>
  <c r="Q83" i="5"/>
  <c r="N83" i="5"/>
  <c r="T82" i="5"/>
  <c r="S82" i="5"/>
  <c r="R82" i="5"/>
  <c r="Q82" i="5"/>
  <c r="N82" i="5"/>
  <c r="T81" i="5"/>
  <c r="S81" i="5"/>
  <c r="R81" i="5"/>
  <c r="Q81" i="5"/>
  <c r="N81" i="5"/>
  <c r="T76" i="5"/>
  <c r="S76" i="5"/>
  <c r="T75" i="5"/>
  <c r="S75" i="5"/>
  <c r="R75" i="5"/>
  <c r="Q75" i="5"/>
  <c r="N75" i="5"/>
  <c r="T74" i="5"/>
  <c r="S74" i="5"/>
  <c r="R74" i="5"/>
  <c r="Q74" i="5"/>
  <c r="N74" i="5"/>
  <c r="T73" i="5"/>
  <c r="S73" i="5"/>
  <c r="R73" i="5"/>
  <c r="Q73" i="5"/>
  <c r="N73" i="5"/>
  <c r="T72" i="5"/>
  <c r="S72" i="5"/>
  <c r="R72" i="5"/>
  <c r="Q72" i="5"/>
  <c r="N72" i="5"/>
  <c r="T71" i="5"/>
  <c r="S71" i="5"/>
  <c r="R71" i="5"/>
  <c r="Q71" i="5"/>
  <c r="N71" i="5"/>
  <c r="T66" i="5"/>
  <c r="S66" i="5"/>
  <c r="T65" i="5"/>
  <c r="S65" i="5"/>
  <c r="R65" i="5"/>
  <c r="Q65" i="5"/>
  <c r="N65" i="5"/>
  <c r="T64" i="5"/>
  <c r="S64" i="5"/>
  <c r="R64" i="5"/>
  <c r="Q64" i="5"/>
  <c r="N64" i="5"/>
  <c r="T59" i="5"/>
  <c r="S59" i="5"/>
  <c r="T58" i="5"/>
  <c r="S58" i="5"/>
  <c r="R58" i="5"/>
  <c r="Q58" i="5"/>
  <c r="N58" i="5"/>
  <c r="T53" i="5"/>
  <c r="S53" i="5"/>
  <c r="T52" i="5"/>
  <c r="S52" i="5"/>
  <c r="R52" i="5"/>
  <c r="Q52" i="5"/>
  <c r="N52" i="5"/>
  <c r="T47" i="5"/>
  <c r="S47" i="5"/>
  <c r="T46" i="5"/>
  <c r="S46" i="5"/>
  <c r="R46" i="5"/>
  <c r="Q46" i="5"/>
  <c r="N46" i="5"/>
  <c r="T45" i="5"/>
  <c r="S45" i="5"/>
  <c r="R45" i="5"/>
  <c r="Q45" i="5"/>
  <c r="N45" i="5"/>
  <c r="T40" i="5"/>
  <c r="S40" i="5"/>
  <c r="T39" i="5"/>
  <c r="S39" i="5"/>
  <c r="R39" i="5"/>
  <c r="Q39" i="5"/>
  <c r="N39" i="5"/>
  <c r="T38" i="5"/>
  <c r="S38" i="5"/>
  <c r="R38" i="5"/>
  <c r="Q38" i="5"/>
  <c r="N38" i="5"/>
  <c r="T33" i="5"/>
  <c r="S33" i="5"/>
  <c r="T32" i="5"/>
  <c r="S32" i="5"/>
  <c r="R32" i="5"/>
  <c r="Q32" i="5"/>
  <c r="N32" i="5"/>
  <c r="T27" i="5"/>
  <c r="S27" i="5"/>
  <c r="T26" i="5"/>
  <c r="S26" i="5"/>
  <c r="R26" i="5"/>
  <c r="Q26" i="5"/>
  <c r="N26" i="5"/>
  <c r="T25" i="5"/>
  <c r="S25" i="5"/>
  <c r="R25" i="5"/>
  <c r="Q25" i="5"/>
  <c r="N25" i="5"/>
  <c r="T24" i="5"/>
  <c r="S24" i="5"/>
  <c r="R24" i="5"/>
  <c r="Q24" i="5"/>
  <c r="N24" i="5"/>
  <c r="T23" i="5"/>
  <c r="S23" i="5"/>
  <c r="R23" i="5"/>
  <c r="Q23" i="5"/>
  <c r="N23" i="5"/>
  <c r="T18" i="5"/>
  <c r="S18" i="5"/>
  <c r="T17" i="5"/>
  <c r="S17" i="5"/>
  <c r="R17" i="5"/>
  <c r="Q17" i="5"/>
  <c r="N17" i="5"/>
  <c r="T16" i="5"/>
  <c r="S16" i="5"/>
  <c r="R16" i="5"/>
  <c r="Q16" i="5"/>
  <c r="N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<sst xmlns="http://schemas.openxmlformats.org/spreadsheetml/2006/main" count="2018" uniqueCount="460">
  <si>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</si>
  <si>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</si>
  <si>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</si>
  <si>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</si>
  <si>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</si>
  <si>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</si>
  <si>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</si>
  <si>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</si>
  <si>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</si>
  <si>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</si>
  <si>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</si>
  <si>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</si>
  <si>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</si>
  <si>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</si>
  <si>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</si>
  <si>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</si>
  <si>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</si>
  <si>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</si>
  <si>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</si>
  <si>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</si>
  <si>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</si>
  <si>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</si>
  <si>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</si>
  <si>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</si>
  <si>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</si>
  <si>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</si>
  <si>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</si>
  <si>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</si>
  <si>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</si>
  <si>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</si>
  <si>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</si>
  <si>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</si>
  <si>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</si>
  <si>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</si>
  <si>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</si>
  <si>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</si>
  <si>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16-50/19</t>
  </si>
  <si>
    <t>MEDICINSKI PRIPOMOČKI III</t>
  </si>
  <si>
    <t>naročilo male vrednosti</t>
  </si>
  <si>
    <t>Ne</t>
  </si>
  <si>
    <t>BLAGO</t>
  </si>
  <si>
    <t>Aplikacija Javna naročila, različica 2.3.4</t>
  </si>
  <si>
    <t>Podatki o ponudniku</t>
  </si>
  <si>
    <t>Naziv:</t>
  </si>
  <si>
    <t>Naslov:</t>
  </si>
  <si>
    <t>Identifikacijska številka za DDV:</t>
  </si>
  <si>
    <t>Telefon:</t>
  </si>
  <si>
    <t>Faks:</t>
  </si>
  <si>
    <t>Kontaktna oseba:</t>
  </si>
  <si>
    <t>Elektronski naslov:</t>
  </si>
  <si>
    <t>Strokovne zahteve naročnika</t>
  </si>
  <si>
    <t>Dodatne strokovne zahteve se nahajajo v razpisni dokumentaciji, v poglavju Tehnične specifikacije.</t>
  </si>
  <si>
    <t>Seznam razpisanega blaga za sklop:</t>
  </si>
  <si>
    <t>I.</t>
  </si>
  <si>
    <t>KATETRI, SONDE IN DRENI, INF. IN TRANSF. SISTEMI, MEDICINSKI PRIPOMOČKI Z BREZIGELNIMI KONEKTI, PRETOČNE IN VBODNE IGLE</t>
  </si>
  <si>
    <t>*</t>
  </si>
  <si>
    <t>1.</t>
  </si>
  <si>
    <t>podsklop: KATETRI ASPIRACIJSKI ZA ZAPRTO ASPIRACIJO</t>
  </si>
  <si>
    <t>ZAPRT</t>
  </si>
  <si>
    <t>KATETRI ASPIRACIJSKI ZA ZAPRTO ASPIRACIJO</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</si>
  <si>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</si>
  <si>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</si>
  <si>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</si>
  <si>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</si>
  <si>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</si>
  <si>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</si>
  <si>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</si>
  <si>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</si>
  <si>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</si>
  <si>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</si>
  <si>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</si>
  <si>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</si>
  <si>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</si>
  <si>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</si>
  <si>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</si>
  <si>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</si>
  <si>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</si>
  <si>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</si>
  <si>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</si>
  <si>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</si>
  <si>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</si>
  <si>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</si>
  <si>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</si>
  <si>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</si>
  <si>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</si>
  <si>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28011305</t>
  </si>
  <si>
    <t>Kateter aspiracijski - zaprt sistem za aspiracijo iz trahealne kanile CH12, 72 urni</t>
  </si>
  <si>
    <t xml:space="preserve">Kateter naj bo dolžine 30,5 cm, velikosti CH 12. Konica katetra mora biti atraumatska z dvema lateralnima luknjicama za aspiracijo. Imeti mora posebno turbočistilno komoro z izolirnim ventilom za spiranje katetra, avtomatskim zaklopom, nepovratno valvulo, mehek zaščiten rokav iz poliuretana in dvojno vrtljivi nastavek za kanilo. </t>
  </si>
  <si>
    <t>Vključenih naj bo 10-12 vial s fiziološko raztopino ter upogljiva cev. Imeti mora barvne oznake velikosti katetrov po standardu. Zagotovljena mora biti sterilnost in uporabnost sistema za 72 ur. Možnost MDI porta za aplikacijo zdravil.</t>
  </si>
  <si>
    <t>Za zaprto aspiracijo dihalne poti pri pacientu s traheokanilo.</t>
  </si>
  <si>
    <t/>
  </si>
  <si>
    <t>KOS</t>
  </si>
  <si>
    <t>28011301</t>
  </si>
  <si>
    <t>Kateter za zaprto aspiracijo iz trahealne kanile CH14, 72 urni</t>
  </si>
  <si>
    <t xml:space="preserve">Kateter naj bo dolžine 30,5 cm, velikosti CH 14. Konica katetra mora biti atraumatska z dvema lateralnima luknjicama za aspiracijo. Imeti mora posebno turbočistilno komoro z izolirnim ventilom za spiranje katetra, avtomatskim zaklopom, nepovratno valvulo, mehek zaščiten rokav iz poliuretana in dvojno vrtljivi nastavek za kanilo. </t>
  </si>
  <si>
    <t>28011302</t>
  </si>
  <si>
    <t>Kateter aspiracijski zaprt sistem za aspiracijo iz tubusa, 72 urni, 12 CH, 54CM</t>
  </si>
  <si>
    <t xml:space="preserve">Kateter naj bo dolžine 54 cm, velikosti CH 12. Konica katetra mora biti atraumatska z dvema lateralnima luknjicama za aspiracijo. Imeti mora posebno turbočistilno komoro z izolirnim ventilom za spiranje katetra, avtomatskim zaklopom, nepovratno valvulo, mehek zaščiten rokav iz poliuretana in dvojno vrtljivi nastavek za tubus.. </t>
  </si>
  <si>
    <t xml:space="preserve">Za zaprto aspiracijo dihalne poti pri pacientu s tubusom do številke 8.  </t>
  </si>
  <si>
    <t>28011303</t>
  </si>
  <si>
    <t>Kateter aspiracijski - zaprt sistem za aspiracijo iz tubusa 72 urni,14 CH, 54CM</t>
  </si>
  <si>
    <t xml:space="preserve">Kateter naj bo dolžine 54 cm, velikosti CH14. Konica katetra mora biti atraumatska z dvema lateralnima luknjicama za aspiracijo. Imeti mora posebno turbočistilno komoro z izolirnim ventilom za spiranje katetra, avtomatskim zaklopom, nepovratno valvulo, mehek zaščiten rokav iz poliuretana in dvojno vrtljivi nastavek za tubus.. </t>
  </si>
  <si>
    <t xml:space="preserve">Za zaprto aspiracijo dihalne poti pri pacientu s tubusom od številke 8 naprej.  </t>
  </si>
  <si>
    <t>28011304</t>
  </si>
  <si>
    <t>VENTIL SESALNI IN Y KONEKTOR</t>
  </si>
  <si>
    <t>Kompatibilen z 72 urnim sistemom za aspiracijo intubiranega pacienta</t>
  </si>
  <si>
    <t xml:space="preserve"> Ventil sesalni mora  omogočati  priključitev aspiracijske cevke za aspiracijo po ustni votlini in saferju. Y konektor mora omogočati istočasno povezavo povezovalnih cevi in aspiracijskih posod brez dekonektiranja za aspiracijo po ustih in tubusu/traheokanili.</t>
  </si>
  <si>
    <t>Sterilno pakiranje.</t>
  </si>
  <si>
    <t>Skupaj:</t>
  </si>
  <si>
    <t>2.</t>
  </si>
  <si>
    <t>podsklop: KATETER ZA ZAPRTO ASPIRACIJO IN BRONHOSKOPIJO</t>
  </si>
  <si>
    <t>KATETER ZA ZAPRTO ASPIRACIJO IN BRONHOSKOPIJO</t>
  </si>
  <si>
    <t>28011402</t>
  </si>
  <si>
    <t>Kateter za zaprto aspiracijo in bronhoskopijo za tubus, CH 12, 72 urni, dol. 58,5</t>
  </si>
  <si>
    <t xml:space="preserve">Kateter naj bo dolžine 58,5 cm, velikost CH 12. Nastavek za tubus in kateter morata biti ločena z vrtljivim razdelilnikom, ki mora omogočati aspiracijo ali bronhoskopijo ob hkratni ventilaciji (z obračanjem le tega določimo pozicijo). Na vrtljivem razdelilniku mora biti zaokrožen bat, da prepreči poškodbe katetra, vzmet na disku mora omogočati slišno potrditev pravilnega položaja. Posebno okence na razdelilniku mora omogočati odčitavanje globinskih oznak na katetru, kaseta za diagnostiko mora dobro tesniti, kar pomaga vzdrževanje  PEEPa. Sistem mora imeti zaklopko, ki loči kateter od ventilacijskega kroga in mora omogočati turbulentni tok v čistilni komori. Konica katetra mora biti atraumatska z dvema lateralnima luknjicama za aspiracijo. </t>
  </si>
  <si>
    <t>Sistem naj vsebuje vrvico ob kateteru za preprečitev prevelikega izvleka katetra, gumb za sprožitev vakuma z oznako ali je zaklenjen ali odklenjen položaj.Vključenih naj bo 10-12 vial s fiziološko raztopino ter upogljiva cev. Imeti mora barvne oznake velikosti katetrov po standardu. Zagotovljena mora biti sterilnost in uporabnost sistema za 72 ur. Možnost MDI porta za aplikacijo zdravil.</t>
  </si>
  <si>
    <t>28011401</t>
  </si>
  <si>
    <t>Kateter za zaprto aspiracijo in bronhoskopijo za tubus CH14, 72 urni, dol.58,5</t>
  </si>
  <si>
    <t xml:space="preserve">Kateter naj bo dolžine 58,5 cm, velikost CH 14. Nastavek za tubus in kateter morata biti ločena z vrtljivim razdelilnikom, ki mora omogočati aspiracijo ali bronhoskopijo ob hkratni ventilaciji (z obračanjem le tega določimo pozicijo). Na vrtljivem razdelilniku mora biti zaokrožen bat, da prepreči poškodbe katetra, vzmet na disku mora omogočati slišno potrditev pravilnega položaja. Posebno okence na razdelilniku mora omogočati odčitavanje globinskih oznak na katetru, kaseta za diagnostiko mora dobro tesniti, kar pomaga vzdrževanje  PEEPa. Sistem mora imeti zaklopko, ki loči kateter od ventilacijskega kroga in mora omogočati turbulentni tok v čistilni komori. Konica katetra mora biti atraumatska z dvema lateralnima luknjicama za aspiracijo. </t>
  </si>
  <si>
    <t>28011403</t>
  </si>
  <si>
    <t>Kateter za zaprto aspiracijo in bronhoskopijo za trahealno kanilo, CH12, 72 urni, dol. 35 cm</t>
  </si>
  <si>
    <t xml:space="preserve">Kateter naj bo dolžine 35 cm, velikost CH12. Nastavek za tubus kateter morata biti ločena z vrtljivim razdelilnikom, ki mora omogočati aspiracijo ali bronhoskopijo ob hkratni ventilaciji (z obračanjem le tega določimo pozicijo). Na vrtljivem razdelilniku mora biti zaokrožen bat, da prepreči poškodbe katetra, vzmet na disku mora omogočati slišno potrditev pravilnega položaja. Posebno okence na razdelilniku mora omogočati odčitavanje globinskih oznak na katetru, kaseta za diagnostiko mora dobro tesniti, kar pomaga vzdrževanje  PEEPa. Sistem mora imeti zaklopko, ki loči kateter od ventilacijskega kroga in mora omogočati turbulentni tok v čistilni komori. Konica katetra mora biti atraumatska z dvema lateralnima luknjicama za aspiracijo. </t>
  </si>
  <si>
    <t>28011404</t>
  </si>
  <si>
    <t>Kateter za zaprto aspiracijo in bronhoskopijo za trahealno kanilo CH14, 72 urni, dol. 35 cm</t>
  </si>
  <si>
    <t xml:space="preserve">Kateter naj bo dolžine 35 cm, velikost CH 14. Nastavek za tubus in kateter morata biti ločena z vrtljivim razdelilnikom, ki mora omogočati aspiracijo ali bronhoskopijo ob hkratni ventilaciji (z obračanjem le tega določimo pozicijo). Na vrtljivem razdelilniku mora biti zaokrožen bat, da prepreči poškodbe katetra, vzmet na disku mora omogočati slišno potrditev pravilnega položaja. Posebno okence na razdelilniku mora omogočati odčitavanje globinskih oznak na katetru, kaseta za diagnostiko mora dobro tesniti, kar pomaga vzdrževanje  PEEPa. Sistem mora imeti zaklopko, ki loči kateter od ventilacijskega kroga in mora omogočati turbulentni tok v čistilni komori. Konica katetra mora biti atraumatska z dvema lateralnima luknjicama za aspiracijo. </t>
  </si>
  <si>
    <t>3.</t>
  </si>
  <si>
    <t>podsklop: KATETER TORAKALNI S SETOM ZA UVAJANJE</t>
  </si>
  <si>
    <t>ODPRT</t>
  </si>
  <si>
    <t>KATETER TORAKALNI S SETOM ZA UVAJANJE</t>
  </si>
  <si>
    <t>28011801</t>
  </si>
  <si>
    <t>Kateter torakalni s  setom za uvajanje 14F</t>
  </si>
  <si>
    <t>Kateter torakalni  s setom za uvajanje po Seldingerjevi metodi mora imeti  zavito konico za posebne primere, ko ni možen dostop z ravnim katetrom. Set mora vsebovati zavit torkalani dren 14 F, žico dolžine 68 cm, vbodno iglo 11Gx 10-1/2"(26,7cm), iglo za iniciranje 18Gx2-1/2" (6,35 cm), iglo za iniciranje 18Gx6-1/2" (16,5 cm), brizgo z vodilom za uvajanje 5cc, 2 dilatatorja, skalpel, nastavek za konektiranje, zbiralno vrečko.</t>
  </si>
  <si>
    <t>Kateter mora biti iz poliuretana, brez lateksa, radiopačen.</t>
  </si>
  <si>
    <t>4.</t>
  </si>
  <si>
    <t>podsklop: KATETER ARTERIJSKI</t>
  </si>
  <si>
    <t>KATETER ARTERIJSKI</t>
  </si>
  <si>
    <t>28012201</t>
  </si>
  <si>
    <t>Kateter arterijski 16G, 130mm</t>
  </si>
  <si>
    <t>Arterijski kateter mora biti iz PTFE (politetrafloretilen) materiala, radiopačen, z luer-lock navojem za priključitev arterijskega sistema, stišček za zapiranje in odpiranje, imeti mora krilca za brezšivno in šivno fiksacijo. Za uvajanje v predel kubitalnih in femoralnih arterij, kadar je potreben daljši kateter.</t>
  </si>
  <si>
    <t>Omogoča kontinuirano merjenje krvnega pritiska in odvzem krvi.</t>
  </si>
  <si>
    <t>Naročnik dopušča tudi dolžino 120mm iz poliuretana. O ustreznosti ponujenega artikla se bo odločil na podlagi testiranja.</t>
  </si>
  <si>
    <t>28012202</t>
  </si>
  <si>
    <t>Kateter arterijski 18G, 90mm</t>
  </si>
  <si>
    <t>Arterijski kateter mora biti iz PTFE (politetrafloretilen) materiala,  pretok 55ml/min, radiopačen, z luer-lock navojem za priključitev arterijskega sistema, stišček za zapiranje in odpiranje, imeti mora krilca za brezšivno in šivno fiksacijo. Za uvajanje v predel kubitalnih in femoralnih arterij, kadar je potreben daljši kateter.</t>
  </si>
  <si>
    <t>Naročnik dopušča tudi dolžino 80mm iz poliuretana. O ustreznosti ponujenega artikla se bo odločil na podlagi testiranja.</t>
  </si>
  <si>
    <t>5.</t>
  </si>
  <si>
    <t>podsklop: KATETRI – razni</t>
  </si>
  <si>
    <t>KATETRI – razni</t>
  </si>
  <si>
    <t>28012802</t>
  </si>
  <si>
    <t>KATETER URINSKI DVOPOTNI Z VODILOM; CH16, 40 cm, balon 10-15 ml</t>
  </si>
  <si>
    <t>Za urologijo pri težavnem vstavljanju urinskega katetra. Vodilo mora biti kovinsko.</t>
  </si>
  <si>
    <t>silikon</t>
  </si>
  <si>
    <t>sterilen</t>
  </si>
  <si>
    <t>28012803</t>
  </si>
  <si>
    <t>KATETER URINSKI DVOPOTNI - HEMATURIČNI BALONSKI, CH18, 40cm, nelaton, balon 30-80ml</t>
  </si>
  <si>
    <t>Konica katetra mora biti odprta, možnost ustavljanja preko vodilne žice.</t>
  </si>
  <si>
    <t>6.</t>
  </si>
  <si>
    <t>podsklop: SET S KATETROM ZA PERIFERNE BLOKADE</t>
  </si>
  <si>
    <t>SET S KATETROM ZA PERIFERNE BLOKADE</t>
  </si>
  <si>
    <t>28014101</t>
  </si>
  <si>
    <t>Set za kontinuirano blokado perifernih živcev</t>
  </si>
  <si>
    <t>Vsebovati mora:- kateter s sistemom »over the needle«, UZ vidno uvajalno iglo 1,1x188mm , s konico 30 stopinj, s priključkom za nevrostimulator Stimuplex, proizvajalca Braun, 
sistemom, ki omogoča injiciranje skozi pridružen filter ter sistem za fiksacijo filtra na kožo.</t>
  </si>
  <si>
    <t>7.</t>
  </si>
  <si>
    <t xml:space="preserve">podsklop: CEV POVEZOVALNA ZA ASPIRATOR </t>
  </si>
  <si>
    <t xml:space="preserve">CEV POVEZOVALNA ZA ASPIRATOR </t>
  </si>
  <si>
    <t>28021001</t>
  </si>
  <si>
    <t>CEV POVEZOVALNA ASPIRACIJSKA</t>
  </si>
  <si>
    <t>PVC cev, povezovalna, prozorna z razširitvami na 90-100cm, notr. premer 7 mm, dolžina 30m v roli</t>
  </si>
  <si>
    <t>8.</t>
  </si>
  <si>
    <t>podsklop: SET ZA PERKUTANO GASTROSTOMO</t>
  </si>
  <si>
    <t>SET ZA PERKUTANO GASTROSTOMO</t>
  </si>
  <si>
    <t>28021101</t>
  </si>
  <si>
    <t xml:space="preserve">SET ZA PERKUTANO GASTROSTOMO za perkutano/intragastralno dolgotrajno hranjenje CH15-16  </t>
  </si>
  <si>
    <t>Set mora vsebovati: PEG sondo iz poliuretana ali silikona s proksimalnim konusom in vgrajeno zanko (gumbom) za fisiranje, radiopačna z markacijami od 2-16 cm v razmiku 1 ali 2 cm in zaobljeno končno odprtino, skalpel za enkratno uporabo, punkcijska kanila z varovalnim zračnim ventilom, uvajalna dvojna nit s pomagalom za uvajanje, zunanjo fiksirno silikonsko ploščico, cevni stišček, vmesnik ENFit, sestavljen iz : 1. fisacijskega vijaka, 2. priključka ENFit</t>
  </si>
  <si>
    <t>Naročnik dopušča tudi ne-enfit sonde za gastrostomo.</t>
  </si>
  <si>
    <t>28021102</t>
  </si>
  <si>
    <t xml:space="preserve">SET ZA PERKUTANO GASTROSTOMO za perkutano/intragastralno dolgotrajno hranjenje CH20 </t>
  </si>
  <si>
    <t>Set mora vsebovati: PEG sondo iz poliuretana ali silikona s proksimalnim konusom in vgrajeno zanko ( gumbom)za fisiranje, radiopačna z markacijami od 2-16 cm v razmiku 1 ali 2 cm in zaobljeno končno odprtino, skalpel za enkratno uporabo, punkcijska kanila z varovalnim zračnim ventilom, uvajalna dvojna nit s pomagalom za uvajanje, zunanjo fiksirno silikonsko ploščico, cevni stišček, vmesnik ENFit, sestavljen iz : 1. fisacijskega vijaka, 2. priključka ENFit</t>
  </si>
  <si>
    <t>9.</t>
  </si>
  <si>
    <t>podsklop: SONDE ZA GASTROSTOMO</t>
  </si>
  <si>
    <t>SONDE ZA GASTROSTOMO</t>
  </si>
  <si>
    <t>28021106</t>
  </si>
  <si>
    <t>SONDA ZA GASTROSTOMO CH 16, balonček 7-12 ml</t>
  </si>
  <si>
    <t>sonda za gastrostomo, silikon, zamenljivi Y konekt nastavek CH 16, hranljivi del ne sme biti kompatibilen z luer lock ali IV konektom, da zmanjša tveganje z naključno povezavo na infuzijo, cev mora biti graduirana za enostavno merjenje globine stome, mora imeti napihljiv balonček, ki preprečuje uhajanje tekočine, distalno mora biti cevka odprta z zaobljeno konico</t>
  </si>
  <si>
    <t>28021103</t>
  </si>
  <si>
    <t>SONDA ZA GASTROSTOMO CH18, balonček 7-12 ml</t>
  </si>
  <si>
    <t>sonda za gastrostomo, silikon, zamenljivi Y konekt nastavek CH 18, hranljivi del ne sme biti kompatibilen z luer lock ali IV konektom, da zmanjša tveganje z naključno povezavo na infuzijo, cev mora biti graduirana za enostavno merjenje globine stome, mora imeti napihljiv balonček, ki preprečuje uhajanje tekočine, distalno mora biti cevka odprta z zaobljeno konico</t>
  </si>
  <si>
    <t>28021107</t>
  </si>
  <si>
    <t>SONDA ZA GASTROSTOMO CH 20, balonček 7-12 ml</t>
  </si>
  <si>
    <t>sonda za gastrostomo, silikon, zamenljivi Y konekt nastavek CH 20, hranljivi del ne sme biti kompatibilen z luer lock ali IV konektom, da zmanjša tveganje z naključno povezavo na infuzijo, cev mora biti graduirana za enostavno merjenje globine stome, mora imeti napihljiv balonček, ki preprečuje uhajanje tekočine, distalno mora biti cevka odprta z zaobljeno konico</t>
  </si>
  <si>
    <t>28021104</t>
  </si>
  <si>
    <t>SONDA ZA GASTROSTOMO CH22, balonček 7-12 ml</t>
  </si>
  <si>
    <t>sonda za gastrostomo, silikon, zamenljivi Y konekt nastavek CH 22, hranljivi del ne sme biti kompatibilen z luer lock ali IV konektom, da zmanjša tveganje z naključno povezavo na infuzijo, cev mora biti graduirana za enostavno merjenje globine stome, mora imeti napihljiv balonček, ki preprečuje uhajanje tekočine, distalno mora biti cevka odprta z zaobljeno konico</t>
  </si>
  <si>
    <t>28021105</t>
  </si>
  <si>
    <t>SONDA ZA GASTROSTOMO CH24, balonček 7-12 ml</t>
  </si>
  <si>
    <t>sonda za gastrostomo, silikon, zamenljivi Y konekt nastavek CH 24, hranljivi del ne sme biti kompatibilen z luer lock ali IV konektom, da zmanjša tveganje z naključno povezavo na infuzijo, cev mora biti graduirana za enostavno merjenje globine stome, mora imeti napihljiv balonček, ki preprečuje uhajanje tekočine, distalno mora biti cevka odprta z zaobljeno konico</t>
  </si>
  <si>
    <t>10.</t>
  </si>
  <si>
    <t>podsklop: SONDA ZA HRANJENJE, otroške</t>
  </si>
  <si>
    <t>SONDA ZA HRANJENJE, otroške</t>
  </si>
  <si>
    <t>28021401</t>
  </si>
  <si>
    <t>SONDA ZA HRANJENJE CH6 - 6,5, dol. 45-60 CM</t>
  </si>
  <si>
    <t>krajši rok uporabe-3 dni pri otrocih, Pvc material, 2 stranski očesi, ustrezna velikost čepka za zapiranje sonde</t>
  </si>
  <si>
    <t>za aplikacijo hrane in zdravil</t>
  </si>
  <si>
    <t>s cm oznakami dolžine</t>
  </si>
  <si>
    <t>28021402</t>
  </si>
  <si>
    <t>SONDA ZA HRANJENJE CH8, dol. 50-60 CM</t>
  </si>
  <si>
    <t>28021403</t>
  </si>
  <si>
    <t xml:space="preserve">SONDA ZA HRANJENJE CH5,  dol. 50-60 CM </t>
  </si>
  <si>
    <t>28021404</t>
  </si>
  <si>
    <t xml:space="preserve">SONDA ZA HRANJENJE CH10, dol. 50-60 CM </t>
  </si>
  <si>
    <t>11.</t>
  </si>
  <si>
    <t>podsklop: SONDA DRENAŽNO - HRANILNA</t>
  </si>
  <si>
    <t>SONDA DRENAŽNO - HRANILNA</t>
  </si>
  <si>
    <t>28022001</t>
  </si>
  <si>
    <t>SONDA DRENAŽNO-HRANILNA 14FR  100-120CM</t>
  </si>
  <si>
    <t>Sonda mora biti iz poliuretanskega materiala, po celi dolžini mora imeti radiopačno linijo, oznake za preverjanje globine sonde, zaobljeno atraumatsko konico, najmanj 4 drenažna očesa. Sonda mora imeti 2 univerzalna likajasta nastavka z zamaškoma. En nastavek mora biti kompatibilen z sistemom za enteralno hranjenje, drugi nastavek mora biti kompatibilen z brizgo z lijakastim nastavkom za preverjanje retence (želodčne vsebine) in mora omogočati priklop na drenažno vrečko v primeru sukcije.</t>
  </si>
  <si>
    <t>Uporabna za aplikacijo hrane in predpisanih zdravil po sondi in sukcijo. Uporabnost do 3 mesece.</t>
  </si>
  <si>
    <t>12.</t>
  </si>
  <si>
    <t>podsklop: SISTEM ZA KLIZMO</t>
  </si>
  <si>
    <t>SISTEM ZA KLIZMO</t>
  </si>
  <si>
    <t>28030901</t>
  </si>
  <si>
    <t>SISTEM ZA KLIZMO, A25</t>
  </si>
  <si>
    <t>Povezovalna cev, ki ima na eni strani stišček na zaklop. Sistem mora biti kompatibilen z črevesno cevko, na drugi strani pa mora imeti lijakast nastavek kompatibilen z irigacijsko posodo.</t>
  </si>
  <si>
    <t>13.</t>
  </si>
  <si>
    <t xml:space="preserve">podsklop: SISTEM ZA AVTOTRANSUZIJO </t>
  </si>
  <si>
    <t xml:space="preserve">SISTEM ZA AVTOTRANSUZIJO </t>
  </si>
  <si>
    <t>28031201</t>
  </si>
  <si>
    <t>SET ZA VRAČANJE KRVI CELLSAVER</t>
  </si>
  <si>
    <t>Set je sestavljen iz treh ločenih komponent(aspiracijska cev kat. št. BTC93, zbiralnik krvi kat. št. EL240 in sistem za predelavo) – zaradi možnosti naročanja posameznih komponent seta. Naročanje posameznih komponent seta (aspiracijska cev, zbiralnik za kri in vrečka za predelano kri) mora biti omogočeno. Sistem mora biti kompatibilen s hišnim aparatom Avtolog Medtronic.</t>
  </si>
  <si>
    <t xml:space="preserve"> kot kat. št. ATLS24</t>
  </si>
  <si>
    <t>14.</t>
  </si>
  <si>
    <t>podsklop: SISTEM ZA AVTOTRANSUZIJO -set</t>
  </si>
  <si>
    <t>SISTEM ZA AVTOTRANSUZIJO -set</t>
  </si>
  <si>
    <t>28031301</t>
  </si>
  <si>
    <t>SISTEM ZA AVTOTRANSUZIJO – pooperativni aktivni  drenažni sistem, sterilen</t>
  </si>
  <si>
    <t>Pooperativni dranažni set mora vsebovati cev, ki ima na eni strani priključke za na drenažno cev – 3 priključki in na drugi strani priključek na rezervoar, mora vsebovati vakumski indikator, rezervoar se mora priključiti na vakumski generator, set mora vsebovati zbiralno vrečko, ki je hkrati tudi vrečka za vračanje krvi pacientu. Posebej mora biti dodan transfuzijski sistem, sterilno pakiran, s 40 µm mikro filtrom, ki zagotavlja učinkovito filtriranje bakterij in virusov ter krvnih strdkov.Sistem naj vsebuje elektronski nadzor kvalitete krvi. Sistem naj omogoča nihanje tlaka.Brez lateksa.Sistem ne sme vsebovati ftalatov.</t>
  </si>
  <si>
    <t>Generator dostavi dobavitelj na brezplačno uporabo za čas trajanja pogodbe.</t>
  </si>
  <si>
    <t>15.</t>
  </si>
  <si>
    <t>podsklop: SISTEM ZA SPIRANJE MEHURJA</t>
  </si>
  <si>
    <t>SISTEM ZA SPIRANJE MEHURJA</t>
  </si>
  <si>
    <t>28031401</t>
  </si>
  <si>
    <t>Sistem za spiranje mehurja,  ENOJNI</t>
  </si>
  <si>
    <t>Sistem mora vsebovati enostransko iglo,  dolžina cevi mora biti od 150 do 200cm, sistem mora imeti kateter adapter in silikonsko cev dolgo 10 do 15 cm, ki gre na eni strani na kateter adapter in na drugi strani na cistoskop, cev mora biti snemljiva, vsebovati mora stišček za reguliranje hitrosti in sponko za zapiranje sistema.</t>
  </si>
  <si>
    <t>namen uporabe za urologijo</t>
  </si>
  <si>
    <t>Sterilno</t>
  </si>
  <si>
    <t>28031402</t>
  </si>
  <si>
    <t>Sistem za spiranje mehurja, DVOJNI</t>
  </si>
  <si>
    <t>Sistem mora vsebovati y konekt z dvema iglama , dolžina cevi mora biti od 150 do 200cm, sistem mora imeti kateter adapter in silikonsko cev dolgo 10 do 15 cm, ki gre na eni strani na kateter adapter in na drugi strani na cistoskop, cev mora biti snemljiva, vsebovati mora stišček za reguliranje hitrosti in sponko za zapiranje sistema.</t>
  </si>
  <si>
    <t>16.</t>
  </si>
  <si>
    <t>podsklop: SISTEM ZA LIPOSUKCIJO</t>
  </si>
  <si>
    <t>SISTEM ZA LIPOSUKCIJO</t>
  </si>
  <si>
    <t>28031501</t>
  </si>
  <si>
    <t>SISTEM INFILTRACIJSKI ZA LIPOMATIC</t>
  </si>
  <si>
    <t>Set za infiltracijo naj vsebuje dve 60 ml luer lock brizgalke, ki so povezane z infuzijskim sistemom, ki ima na koncu dva igelna konekta in konekt za priključitev na infuzijski sistem</t>
  </si>
  <si>
    <t>kompatibilno z aparatom VIBROLIPO</t>
  </si>
  <si>
    <t>Kot 1201- 8946 Euromi</t>
  </si>
  <si>
    <t>28031502</t>
  </si>
  <si>
    <t>CEV ZA LIPOMATIC</t>
  </si>
  <si>
    <t>Cev povezovalna za lipmatik.</t>
  </si>
  <si>
    <t>Kot 1201 -4817 Euromi</t>
  </si>
  <si>
    <t>28031503</t>
  </si>
  <si>
    <t>Cev povezovalna z različnima konektoma na vsaki strani.</t>
  </si>
  <si>
    <t>KOT 1201 -1780</t>
  </si>
  <si>
    <t>17.</t>
  </si>
  <si>
    <t xml:space="preserve">podsklop: PRETOČNE IN VBODNE IGLE </t>
  </si>
  <si>
    <t xml:space="preserve">PRETOČNE IN VBODNE IGLE </t>
  </si>
  <si>
    <t>28040506</t>
  </si>
  <si>
    <t>IGLA PRETOČNA ZA DODAJANJE ZDRAVIL V MALO INFUZIJSKO VREČKO</t>
  </si>
  <si>
    <t>za uporabo pri 50 in 100 ml infuzijskih vrečkah</t>
  </si>
  <si>
    <t>28040507</t>
  </si>
  <si>
    <t>SISTEM KRATEK ZA DODAJANJE EMULZIJ V VREČKE ZA  PARENTERALNO PREHRANO</t>
  </si>
  <si>
    <t>sistem kratek za  prenos tekočine iz infuzijske steklenice v infuzijsko vrečko z mikro-gladko prebodno konico, zaprto prezračevanje s hidrofobnim in oleofobnim bakterijskim filtrom, fleksibilen, prozoren sistem poliuretana  s sponko na klik, premer cevi: 3,1 x 0,6 mm, Dolžina cevi: 20-40cm,  debeline 16 G.</t>
  </si>
  <si>
    <t>18.</t>
  </si>
  <si>
    <t>podsklop: PRIKLJUČKI</t>
  </si>
  <si>
    <t>PRIKLJUČKI</t>
  </si>
  <si>
    <t>28040801</t>
  </si>
  <si>
    <t>PRIKLJUČEK  2-KANALNI, premera 2,8/4mm</t>
  </si>
  <si>
    <t>za priklop na različne sisteme za infuzijo ali dodajanje zdravil; stišček mora omogočati zapiranje pretoka; stišček za zapiranje pretoka mora biti integriran na vsakem kraku; dolžina  posameznega kraka mora biti od 10-15cm</t>
  </si>
  <si>
    <t>Ponudnik lahko ponudi tudi priključek z brezigelnim konektom.</t>
  </si>
  <si>
    <t>28040803</t>
  </si>
  <si>
    <t>PRIKLJUČEK 3-POTNI</t>
  </si>
  <si>
    <t>ima 3 dostope, sterilno pakiranje, ne vsebuje lateksa</t>
  </si>
  <si>
    <t>omogoča hkrati priključitev infuzij in natančno merjenje CVP-ja, uporaben tudi za citratne hemodialize</t>
  </si>
  <si>
    <t>II.</t>
  </si>
  <si>
    <t>MEDICINSKI PRIPOMOČKI II</t>
  </si>
  <si>
    <t>podsklop: INŠTRUMENTI ZA RETRAKCIJO ORGANOV ALI ODSTRANJEVANJE VZORCEV</t>
  </si>
  <si>
    <t>INŠTRUMENTI ZA RETRAKCIJO ORGANOV ALI ODSTRANJEVANJE VZORCEV</t>
  </si>
  <si>
    <t>21010502</t>
  </si>
  <si>
    <t xml:space="preserve">Vrečka endoskopska, premer 10mm, dim. 85x160 mm, volumen 210-300 ml </t>
  </si>
  <si>
    <t>S spominsko žico,za ekstrakcijo tkiv pri laparoskopskih operacijah, sterilen</t>
  </si>
  <si>
    <t>podsklop: TROKARJI ZA ENKRATNO UPORABO, KOMPATIBILNI Z OBSTOJEČIMI TULCI IZ TITANA</t>
  </si>
  <si>
    <t>TROKARJI ZA ENKRATNO UPORABO, KOMPATIBILNI Z OBSTOJEČIMI TULCI IZ TITANA</t>
  </si>
  <si>
    <t>21010601</t>
  </si>
  <si>
    <t>Reducirka 5mm</t>
  </si>
  <si>
    <t>Kompatibilno s tulcem ref. 177793, proizvajalca Covidien</t>
  </si>
  <si>
    <t>21010602</t>
  </si>
  <si>
    <t xml:space="preserve">Trokarji za enkratno uporabo, 5mm </t>
  </si>
  <si>
    <t>21010603</t>
  </si>
  <si>
    <t>Trokarji za enkratno uporabo,11mm</t>
  </si>
  <si>
    <t>Kompatibilno s tulcem ref. 177790, proizvajalca Covidien</t>
  </si>
  <si>
    <t>podsklop: SET ZA KLEMANJE</t>
  </si>
  <si>
    <t>SET ZA KLEMANJE</t>
  </si>
  <si>
    <t>21010901</t>
  </si>
  <si>
    <t>SET ZA KLEMANJE ŽIL IN VODOV</t>
  </si>
  <si>
    <t xml:space="preserve">Set vključuje dve cevasti gumijasti oblogi z zadrževalnim čepom in obturatorjem ter popkovim trakom.
</t>
  </si>
  <si>
    <t>podsklop: SVINČNIK ELEKTROKIRURŠKI</t>
  </si>
  <si>
    <t>SVINČNIK ELEKTROKIRURŠKI</t>
  </si>
  <si>
    <t>21011301</t>
  </si>
  <si>
    <t>Svinčnik elektrokirurški za sproščanje hematoma</t>
  </si>
  <si>
    <t>na baterijo za sproščanje hematoma pod nohtom, nizka temperatura (600ºC), 28 mm, fina konica</t>
  </si>
  <si>
    <t xml:space="preserve">KOS </t>
  </si>
  <si>
    <t>podsklop: SREDSTVA ZA NEGO INSTRUMENTOV</t>
  </si>
  <si>
    <t>SREDSTVA ZA NEGO INSTRUMENTOV</t>
  </si>
  <si>
    <t>21031102</t>
  </si>
  <si>
    <t>SPRAY OLJNI, 500ml</t>
  </si>
  <si>
    <t>NAMENJEN OLJENJU ZGLOBOV INSTRUMENTOV</t>
  </si>
  <si>
    <t>BELO PARAFINSKO OLJE PRIPRAVLJENO V OBLIKI RAZPRŠILA, BREZ DODANEGA SILIKONA</t>
  </si>
  <si>
    <t>USTREZATI MORA NORMI  EN ISO 17665 – 1</t>
  </si>
  <si>
    <t>21031103</t>
  </si>
  <si>
    <t>OLJE IMERZIJSKO, za nego endoskopskih inštrumentov, Tip F</t>
  </si>
  <si>
    <t>V procesu sterilizacije ne sme izgubljati osnovnih lastnosti in kvarno delovati na instrumentarij.</t>
  </si>
  <si>
    <t>21031104</t>
  </si>
  <si>
    <t>OLJE IMERZIJSKO za nego kovinskih inštrumentov</t>
  </si>
  <si>
    <t>podsklop: NASTAVEK Z VODIKOVIM PEROKSIDOM</t>
  </si>
  <si>
    <t>NASTAVEK Z VODIKOVIM PEROKSIDOM</t>
  </si>
  <si>
    <t>21031201</t>
  </si>
  <si>
    <t>POVEČA KONCENTRACIJO VODIKOVEGA PEROKSIDA PRI PLAZMA STERILIZACIJI INSTRUMENTOV Z LUMNI</t>
  </si>
  <si>
    <t>CERTIFIKAT KOMPATIBILNOSTI ZA STERILIZATORJE STERRAD</t>
  </si>
  <si>
    <t>USTREZATI MORA NORMI EN ISO 14937</t>
  </si>
  <si>
    <t>KAPSULA VODIKOVEGA PEROKSIDA VSEBINE 0,16 ml</t>
  </si>
  <si>
    <t>21031202</t>
  </si>
  <si>
    <t>ADAPTER SILIKONSKI ZA NASTAVEK Z VODIKOVIM PEROKSIDOM,  1 MM</t>
  </si>
  <si>
    <t>OMOGOČA APLIKACIJO NASTAVKA Z VODIKOVIM PEROKSIDOM NA INSTRUMENT Z LUMNOM</t>
  </si>
  <si>
    <t>21031203</t>
  </si>
  <si>
    <t>ADAPTER SILIKONSKI ZA NASTAVEK Z VODIKOVIM PEROKSIDOM,  3 MM</t>
  </si>
  <si>
    <t>podsklop: ŠČITNIK ZA INŠTRUMENTE</t>
  </si>
  <si>
    <t>ŠČITNIK ZA INŠTRUMENTE</t>
  </si>
  <si>
    <t>21031403</t>
  </si>
  <si>
    <t>ŠČITNIK ZA INSTRUMENTE, večji</t>
  </si>
  <si>
    <t>Dimenzija: 12,5-14 x 24-26cm</t>
  </si>
  <si>
    <t>Papirnata podlaga s prozorno folijo brez kemičnega indikatorja</t>
  </si>
  <si>
    <t>papir gramature 170 g/m2</t>
  </si>
  <si>
    <t xml:space="preserve">podsklop: KIRURŠKA REZILA, razna </t>
  </si>
  <si>
    <t xml:space="preserve">KIRURŠKA REZILA, razna </t>
  </si>
  <si>
    <t>21040401</t>
  </si>
  <si>
    <t>Rezilo z držalom MIKRO, ch 11, dolžina 160-180mm</t>
  </si>
  <si>
    <t>Rezila iz nerjavečega jekla ali dodatkom karbona z držalom iz plastike. So za enkratno uporabo.</t>
  </si>
  <si>
    <t>podsklop: REZILA ZA PATOLOGIJO</t>
  </si>
  <si>
    <t>REZILA ZA PATOLOGIJO</t>
  </si>
  <si>
    <t>21040504</t>
  </si>
  <si>
    <t>Nastavek za žago</t>
  </si>
  <si>
    <t>kot GP031R Aesculape</t>
  </si>
  <si>
    <t>podsklop: MATERIAL ZA BREZŠIVNO FIKSACIJO</t>
  </si>
  <si>
    <t>MATERIAL ZA BREZŠIVNO FIKSACIJO</t>
  </si>
  <si>
    <t>21050805</t>
  </si>
  <si>
    <t>FIKSATOR ZA  SONDE IN KATETRE PRI ODRASLIH, velikosti medium, brezšivni</t>
  </si>
  <si>
    <t>Obliž naj bo enostaven za pritrditev, kot obliž. Primeren naj bo za različne katetre, sonde in drene iz plastike, lateksa in silikona, ki so različnih velikosti.</t>
  </si>
  <si>
    <t>Obliž je setavljen iz dveh delov: podloga za kožo, ki se po potrebi lahko večkrat odlepi in zalepi, ter dodatni trak za fiksacijo in utrditev preveze. Material mora omogočati vidno previjanje fiksacijskega materiala.</t>
  </si>
  <si>
    <t>Fiksator naj bo enkratno sterilno pakiran, prijazen koži-hipoalergen,</t>
  </si>
  <si>
    <t>podsklop: GEL - LUBRIKANT, STERILEN</t>
  </si>
  <si>
    <t>GEL - LUBRIKANT, STERILEN</t>
  </si>
  <si>
    <t>21051803</t>
  </si>
  <si>
    <t>Gel - lubrikant,  15-25 ml</t>
  </si>
  <si>
    <t>Embalaža gela mora omogočati sterilno odpiranje (dvojno pakiranje)</t>
  </si>
  <si>
    <t>Sterilen</t>
  </si>
  <si>
    <t>podsklop: NASTAVEK UŠESNI ZA NOVOROJENČKE</t>
  </si>
  <si>
    <t>NASTAVEK UŠESNI ZA NOVOROJENČKE</t>
  </si>
  <si>
    <t>21052401</t>
  </si>
  <si>
    <t>NASTAVEK UŠESNI  4,5C (za novorojenčke)</t>
  </si>
  <si>
    <t xml:space="preserve">Za meritve sluha pri novorojenčkih. Nastavki morajo biti kompatibilni z aparatom Otodynamics in sondo. </t>
  </si>
  <si>
    <t>podsklop: POTROŠNI MATERIAL ZA APARAT ZA MERJENJE CRP</t>
  </si>
  <si>
    <t>POTROŠNI MATERIAL ZA APARAT ZA MERJENJE CRP</t>
  </si>
  <si>
    <t>21052501</t>
  </si>
  <si>
    <t xml:space="preserve">TESTI (KPL) ZA MERJENJE CRP </t>
  </si>
  <si>
    <t>Komplet reagentov za kvantitativni merjenje koncentracije C - reaktivnega proteina v polni krvi, serumu ali plazmi s fotometrom QUIKREAD GO.</t>
  </si>
  <si>
    <t>Kompatibilnost z aparatom QUIKREAD GO.</t>
  </si>
  <si>
    <t>21052502</t>
  </si>
  <si>
    <t>SERUM KONTROLNI 1ML ZA CRP PRI APARATU  QUIKREAD GO</t>
  </si>
  <si>
    <t>Kontrola namenjena kontroli kvalitete testa QuikRead CRP, ki se izvaja na sistemu QUIKREAD GO</t>
  </si>
  <si>
    <t>21052503</t>
  </si>
  <si>
    <t>KAPILARA STEKLENA 20uL ZA ODVZEM KRVI</t>
  </si>
  <si>
    <t>21052504</t>
  </si>
  <si>
    <t>VSTAVEK ZA  KAPILARE STEKLENE 20uL</t>
  </si>
  <si>
    <t>podsklop: KANILA ZA IZVEDBO POLIGRAFIJE</t>
  </si>
  <si>
    <t>KANILA ZA IZVEDBO POLIGRAFIJE</t>
  </si>
  <si>
    <t>21053201</t>
  </si>
  <si>
    <t>iz lahke cevi, ki se na enem koncu razcepi na dve manjši cevki, ki jo pacientu namestimo v nosnici,drugi, daljši konec pa se z navojem namesti na aparat</t>
  </si>
  <si>
    <t>kompatibilna z aparatom Weinmann Somnolab</t>
  </si>
  <si>
    <t>podsklop: VREČKA ZA URIN  ZA ODRASLE</t>
  </si>
  <si>
    <t>VREČKA ZA URIN  ZA ODRASLE</t>
  </si>
  <si>
    <t>21060103</t>
  </si>
  <si>
    <t>VREČKA ZA PRIKLOP NA NEFROSTOMO 750-800 ml</t>
  </si>
  <si>
    <t>vrečka graduirana z natančnimi oznakami, priklop na nefrostomski kateter z LL navojem,brez lateksa,z držalom,možnost sterilnega odvzema urina</t>
  </si>
  <si>
    <t>21060104</t>
  </si>
  <si>
    <t>VREČKA ZA URETRALNI KATETER 2 l</t>
  </si>
  <si>
    <t>vrečka graduirana z natančnimi oznakami, priklop na ureterni kateter z navojem,brez lateksa,,možnost sterilnega odvzema urina</t>
  </si>
  <si>
    <t>podsklop: TERMOMETRI MEDICINSKI</t>
  </si>
  <si>
    <t>TERMOMETRI MEDICINSKI</t>
  </si>
  <si>
    <t>21060701</t>
  </si>
  <si>
    <t>TERMOMETER DIGITALNI</t>
  </si>
  <si>
    <t>natančnost meritve,odstopanje +/-0,1stopinjo C; ohišje je vodotesno in se lahko razkužuje; konec meritve opozori zvočni signal, funkcija shranitve zadnje meritve temperature, avtomatski izklop;sporoči motnjo v merjenju</t>
  </si>
  <si>
    <t>podsklop: PREDPRAŽNIK BAKTERICIDNI</t>
  </si>
  <si>
    <t>PREDPRAŽNIK BAKTERICIDNI</t>
  </si>
  <si>
    <t>21061001</t>
  </si>
  <si>
    <t>PREDPRAZNIK BAKTERIC. , DIM. 1140 x 460 x 2 mm</t>
  </si>
  <si>
    <t>brezbarvna folija (lahko tudi modre barve),mere 115x45cm, samolepljiva spodnja in zgornja stran</t>
  </si>
  <si>
    <t>za dnevno menjavanje in zagotavljanje filtra v op. sobi</t>
  </si>
  <si>
    <t>Naročnik dopušča tudi dimenzijo 60x120cm.</t>
  </si>
  <si>
    <t xml:space="preserve">1 kos= 1 zavitek po 30 slojev </t>
  </si>
  <si>
    <t>III.</t>
  </si>
  <si>
    <t>PRIPOMOČKI ZA INKONTINENCO, ROKAVICE, IGLE, BRIZGE, KANILE</t>
  </si>
  <si>
    <t>podsklop: ROKAVICA PREGLEDNA,LATEKS, BREZ PUDRA,STERILNA</t>
  </si>
  <si>
    <t>ROKAVICA PREGLEDNA,LATEKS, BREZ PUDRA,STERILNA</t>
  </si>
  <si>
    <t>Rokavica, pregledna, lateks, brez pudra, sterilna, 1kos,  s</t>
  </si>
  <si>
    <t>Dodatne zahteve se nahajajo v razpisni dokumentaciji - poglavje Tehnične specifikacije</t>
  </si>
  <si>
    <t>Rokavica, pregledna, lateks, brez pudra, sterilna, 1kos, m</t>
  </si>
  <si>
    <t>Rokavica, pregledna, lateks, brez pudra, sterilna, 1kos, l</t>
  </si>
  <si>
    <t>podsklop: ROKAVICE ZA UPORABO V CENTRALNI STERILIZACIJI, LABORATORIJU IN PATO-CITOL</t>
  </si>
  <si>
    <t>ROKAVICE ZA UPORABO V CENTRALNI STERILIZACIJI, LABORATORIJU IN PATO-CITOL</t>
  </si>
  <si>
    <t>Rokavica  zaščitna, brez talka, debelejša,dolga, nesterilna, s</t>
  </si>
  <si>
    <t>Rokavica  zaščitna, brez talka, debelejša,dolga, nesterilna, m</t>
  </si>
  <si>
    <t>Rokavica  zaščitna, brez talka, debelejša,dolga, nesterilna, l</t>
  </si>
  <si>
    <t>Rokavica  zaščitna, brez talka, debelejša,dolga, nesterilna, xl</t>
  </si>
  <si>
    <t>podsklop: IGLA FLEXIBILNA</t>
  </si>
  <si>
    <t>IGLA FLEXIBILNA</t>
  </si>
  <si>
    <t>Igla flexibilna z mandrenom, 0,7 x 150 mm</t>
  </si>
  <si>
    <t>Igla  z mandrenom iz gladke nerjaveče kovine, ki je upogljiva in elastična in z vrhom, ki je prirezan tako, da se kar najbolje vidi na UZ. Igla z mandrenom mora imeti na držalu zarezo, kamor se fiksira držalo polnila.</t>
  </si>
  <si>
    <t>Igla flexibilna z mandrenom, 0,7 x 200 mm</t>
  </si>
  <si>
    <t>Igla flexibilna z mandrenom z echo markerjem, 0,7 x 100-200 mm</t>
  </si>
  <si>
    <t>Igla fleksibilna z mandrenom z echo markerjem, 0,7 x 100 mm</t>
  </si>
  <si>
    <t>Za punkcije ščitnice in obraza.</t>
  </si>
  <si>
    <t>podsklop: IGLA GINEKOLOŠKA</t>
  </si>
  <si>
    <t>IGLA GINEKOLOŠKA</t>
  </si>
  <si>
    <t>IGLA GINEKOLOŠKA 1,5X300 Z ECHO MARKERJEM</t>
  </si>
  <si>
    <t>kot TIK, ref.56934,marker- mat oznaka na vbodni strani igle, 5mm nad konico igle, označuje globino vboda, omogoča kontrolirano punkcijo oz.aplikacijo zdravila, uporablja se pri laparoskopskih operacijah</t>
  </si>
  <si>
    <t>podsklop: IGLA PUNKCIJSKA</t>
  </si>
  <si>
    <t>IGLA PUNKCIJSKA</t>
  </si>
  <si>
    <t>Igla punkcijska, 0,7-0.8 X 100 MM</t>
  </si>
  <si>
    <t>Naročnik dopušča tudi dolžino 90 mm, o ustreznosti se bo odločil na podlagi testiranja.</t>
  </si>
  <si>
    <t>Igla punkcijska, 1.2 X 100 MM</t>
  </si>
  <si>
    <t>Igla punkcijska, 1.6 X 100 MM</t>
  </si>
  <si>
    <t>Igla punkcijska, 1.8 X 100 MM</t>
  </si>
  <si>
    <t xml:space="preserve">podsklop: SET ZA BIOPSIJO JETER </t>
  </si>
  <si>
    <t xml:space="preserve">SET ZA BIOPSIJO JETER </t>
  </si>
  <si>
    <t>Set za biopsijo jeter, 16 G, 1,6mm x 70 mm</t>
  </si>
  <si>
    <t>Set mora vsebovati: rezilo z držalom št. 11, brizga 10 ml z navojem, z graduacijo 0,2ml in iglo 0,9x38mm. Kot Hepafix, ref 4801164, proizvajalca Braun.</t>
  </si>
  <si>
    <t>Naročnik dopušča tudi dolžino 80mm. O ustreznosti ponujenega artikla se bo odločil na podlagi testiranja.</t>
  </si>
  <si>
    <t xml:space="preserve">podsklop: IGLA ZA PUNKCIJO KOSTNEGA MOZGA </t>
  </si>
  <si>
    <t xml:space="preserve">IGLA ZA PUNKCIJO KOSTNEGA MOZGA </t>
  </si>
  <si>
    <t>Igla za punkcijo kostnega mozga 15 G x 100mm</t>
  </si>
  <si>
    <t>Igle za sternalno punkcijo in punkcijo križnice; z možnostjo nastavitve in globine punkcije; z ročajem ergonomične oblike; ima brušeno quinche konico; narejena iz medicinskega jekla</t>
  </si>
  <si>
    <t>Naročnik dopušča tudi 13G x 89 mm. O ustreznosti ponujenega artikla se bo odločil na podlagi testiranja.</t>
  </si>
  <si>
    <t>Igla za punkcijo kostnega mozga 15-16 G, dolžina igle brez distančnika 5-50 mm</t>
  </si>
  <si>
    <t>Igle za sternalno punkcijo in punkcijo križnice; z možnostjo nastavitve globine punkcije; imeti mora brušeno quinche konico; iz medicinskega jekla</t>
  </si>
  <si>
    <t>podsklop: KANILA VENOZNA, otroška</t>
  </si>
  <si>
    <t>KANILA VENOZNA, otroška</t>
  </si>
  <si>
    <t>Kanila venozna, varna, 22G 0,8 - 0,9 X 20-30 mm</t>
  </si>
  <si>
    <t>I.V kanila s nepovratno valvulo za dajanje zdravil,mehanizem za preprečevanje neželenih vbodov in nevarnosti kapljične razpršitve, material poliuretan, barvni indeks dimenzij po evropskih standardih.</t>
  </si>
  <si>
    <t>Kanila venozna, varna, 24G 0,7 X 14-24 mm</t>
  </si>
  <si>
    <t>I.V kanila s nepovratno valvulo  za dajanje zdravil, mehanizem za preprečevanje neželenih vbodov in nevarnosti kapljične razpršitve, material poliuretan,barvni indeks dimenzij po evropskih standardih.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</si>
</sst>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1">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1" fillId="3" borderId="2" xfId="1" applyFill="1" applyBorder="1" applyAlignment="1">
      <alignment horizontal="left" vertical="center" wrapText="1"/>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AO6rv6boQPKbdn901k7V+qmxvd3yGzfW9DDejp3KSA2VQnke2AKB5WP6FJyhU8i0/8BnrbPLhUfaVQQ+hYSB/g==" saltValue="EqBcAXHrD+BbecE/LlghOA=="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16-50/19&amp;RStran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QU/x3uBYfWjZ/Yw68595m6IbkhvUIaPNpRGPBj74JKnIFMUEweK6hDEvM6E57FCXpcRMPPhj0MeyIilsZRVYWQ==" saltValue="6/q3YMDvZNCqFnp8PPoxbw=="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16-50/19&amp;RStran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2Nu8l8frUz/CN+MJvYf4WGsQvhBYF8sI6S5av2DFbCSPsvxIAH1RIWMj45QuUcfyGFosNkbcdMY1vfd+JPI+IA==" saltValue="68O6FeX149LrZn6Wvwk1fg=="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16-50/19&amp;RStran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6"/>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row r="5" spans="2:2" ht="13.5" thickBot="1" x14ac:dyDescent="0.3"/>
    <row r="6" spans="2:2" ht="13.5" thickBot="1" x14ac:dyDescent="0.3">
      <c r="B6" s="18" t="s">
        <v>51</v>
      </c>
    </row>
  </sheetData>
  <sheetProtection algorithmName="SHA-512" hashValue="5HEj/kUvyE0pQiwCOUsg3nIRKNFO2F9sex5qGSUpv+EmtBtlm7LUEqb9gJde/9PeZWBFnmmVzBNW53/rEIx9aA==" saltValue="BDVHBF0g66Q/sm+CXsx7og=="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16-50/19&amp;RStran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38"/>
  <sheetViews>
    <sheetView topLeftCell="B1" workbookViewId="0"/>
  </sheetViews>
  <sheetFormatPr defaultRowHeight="12.75" x14ac:dyDescent="0.25"/>
  <cols>
    <col min="1" max="1" width="15.7109375" style="1" hidden="1" customWidth="1"/>
    <col min="2" max="2" width="7.28515625" style="1" customWidth="1"/>
    <col min="3" max="3" width="57.28515625" style="1" customWidth="1"/>
    <col min="4" max="4" width="39.140625" style="1" customWidth="1"/>
    <col min="5" max="5" width="45.42578125" style="1" customWidth="1"/>
    <col min="6" max="6" width="25.28515625" style="1" customWidth="1"/>
    <col min="7" max="7" width="26.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53</v>
      </c>
      <c r="C5" s="2" t="s">
        <v>54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57</v>
      </c>
      <c r="D11" s="19"/>
      <c r="E11" s="19"/>
      <c r="F11" s="19"/>
      <c r="G11" s="19"/>
      <c r="H11" s="19" t="s">
        <v>58</v>
      </c>
      <c r="I11" s="19"/>
      <c r="J11" s="8"/>
      <c r="K11" s="7"/>
      <c r="L11" s="19" t="s">
        <v>59</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102" x14ac:dyDescent="0.25">
      <c r="A13" s="55" t="s">
        <v>85</v>
      </c>
      <c r="B13" s="9">
        <v>1</v>
      </c>
      <c r="C13" s="23" t="s">
        <v>86</v>
      </c>
      <c r="D13" s="23" t="s">
        <v>87</v>
      </c>
      <c r="E13" s="23" t="s">
        <v>88</v>
      </c>
      <c r="F13" s="23" t="s">
        <v>89</v>
      </c>
      <c r="G13" s="23" t="s">
        <v>90</v>
      </c>
      <c r="H13" s="24" t="s">
        <v>91</v>
      </c>
      <c r="I13" s="25">
        <v>40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102" x14ac:dyDescent="0.25">
      <c r="A14" s="56" t="s">
        <v>92</v>
      </c>
      <c r="B14" s="11">
        <v>2</v>
      </c>
      <c r="C14" s="33" t="s">
        <v>93</v>
      </c>
      <c r="D14" s="33" t="s">
        <v>94</v>
      </c>
      <c r="E14" s="33" t="s">
        <v>88</v>
      </c>
      <c r="F14" s="33" t="s">
        <v>89</v>
      </c>
      <c r="G14" s="33" t="s">
        <v>90</v>
      </c>
      <c r="H14" s="34" t="s">
        <v>91</v>
      </c>
      <c r="I14" s="35">
        <v>100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102" x14ac:dyDescent="0.25">
      <c r="A15" s="56" t="s">
        <v>95</v>
      </c>
      <c r="B15" s="11">
        <v>3</v>
      </c>
      <c r="C15" s="33" t="s">
        <v>96</v>
      </c>
      <c r="D15" s="33" t="s">
        <v>97</v>
      </c>
      <c r="E15" s="33" t="s">
        <v>88</v>
      </c>
      <c r="F15" s="33" t="s">
        <v>98</v>
      </c>
      <c r="G15" s="33" t="s">
        <v>90</v>
      </c>
      <c r="H15" s="34" t="s">
        <v>91</v>
      </c>
      <c r="I15" s="35">
        <v>40</v>
      </c>
      <c r="J15" s="60"/>
      <c r="K15" s="11">
        <v>1</v>
      </c>
      <c r="L15" s="36"/>
      <c r="M15" s="37"/>
      <c r="N15" s="38">
        <f>IF(M15&gt;0,ROUND(L15/M15,4),0)</f>
        <v>0</v>
      </c>
      <c r="O15" s="39"/>
      <c r="P15" s="40"/>
      <c r="Q15" s="38">
        <f>ROUND(ROUND(N15,4)*(1-O15),4)</f>
        <v>0</v>
      </c>
      <c r="R15" s="38">
        <f>ROUND(ROUND(Q15,4)*(1+P15),4)</f>
        <v>0</v>
      </c>
      <c r="S15" s="38">
        <f>ROUND($I15*Q15,4)</f>
        <v>0</v>
      </c>
      <c r="T15" s="38">
        <f>ROUND($I15*R15,4)</f>
        <v>0</v>
      </c>
      <c r="U15" s="41"/>
      <c r="V15" s="41"/>
      <c r="W15" s="41"/>
      <c r="X15" s="41"/>
      <c r="Y15" s="42"/>
    </row>
    <row r="16" spans="1:25" ht="102" x14ac:dyDescent="0.25">
      <c r="A16" s="56" t="s">
        <v>99</v>
      </c>
      <c r="B16" s="11">
        <v>4</v>
      </c>
      <c r="C16" s="33" t="s">
        <v>100</v>
      </c>
      <c r="D16" s="33" t="s">
        <v>101</v>
      </c>
      <c r="E16" s="33" t="s">
        <v>88</v>
      </c>
      <c r="F16" s="33" t="s">
        <v>102</v>
      </c>
      <c r="G16" s="33" t="s">
        <v>90</v>
      </c>
      <c r="H16" s="34" t="s">
        <v>91</v>
      </c>
      <c r="I16" s="35">
        <v>700</v>
      </c>
      <c r="J16" s="60"/>
      <c r="K16" s="11">
        <v>1</v>
      </c>
      <c r="L16" s="36"/>
      <c r="M16" s="37"/>
      <c r="N16" s="38">
        <f>IF(M16&gt;0,ROUND(L16/M16,4),0)</f>
        <v>0</v>
      </c>
      <c r="O16" s="39"/>
      <c r="P16" s="40"/>
      <c r="Q16" s="38">
        <f>ROUND(ROUND(N16,4)*(1-O16),4)</f>
        <v>0</v>
      </c>
      <c r="R16" s="38">
        <f>ROUND(ROUND(Q16,4)*(1+P16),4)</f>
        <v>0</v>
      </c>
      <c r="S16" s="38">
        <f>ROUND($I16*Q16,4)</f>
        <v>0</v>
      </c>
      <c r="T16" s="38">
        <f>ROUND($I16*R16,4)</f>
        <v>0</v>
      </c>
      <c r="U16" s="41"/>
      <c r="V16" s="41"/>
      <c r="W16" s="41"/>
      <c r="X16" s="41"/>
      <c r="Y16" s="42"/>
    </row>
    <row r="17" spans="1:25" ht="77.25" thickBot="1" x14ac:dyDescent="0.3">
      <c r="A17" s="57" t="s">
        <v>103</v>
      </c>
      <c r="B17" s="13">
        <v>5</v>
      </c>
      <c r="C17" s="43" t="s">
        <v>104</v>
      </c>
      <c r="D17" s="43" t="s">
        <v>105</v>
      </c>
      <c r="E17" s="43" t="s">
        <v>106</v>
      </c>
      <c r="F17" s="43" t="s">
        <v>107</v>
      </c>
      <c r="G17" s="43" t="s">
        <v>90</v>
      </c>
      <c r="H17" s="44" t="s">
        <v>91</v>
      </c>
      <c r="I17" s="45">
        <v>25</v>
      </c>
      <c r="J17" s="61"/>
      <c r="K17" s="13">
        <v>1</v>
      </c>
      <c r="L17" s="46"/>
      <c r="M17" s="47"/>
      <c r="N17" s="48">
        <f>IF(M17&gt;0,ROUND(L17/M17,4),0)</f>
        <v>0</v>
      </c>
      <c r="O17" s="49"/>
      <c r="P17" s="50"/>
      <c r="Q17" s="48">
        <f>ROUND(ROUND(N17,4)*(1-O17),4)</f>
        <v>0</v>
      </c>
      <c r="R17" s="48">
        <f>ROUND(ROUND(Q17,4)*(1+P17),4)</f>
        <v>0</v>
      </c>
      <c r="S17" s="48">
        <f>ROUND($I17*Q17,4)</f>
        <v>0</v>
      </c>
      <c r="T17" s="48">
        <f>ROUND($I17*R17,4)</f>
        <v>0</v>
      </c>
      <c r="U17" s="51"/>
      <c r="V17" s="51"/>
      <c r="W17" s="51"/>
      <c r="X17" s="51"/>
      <c r="Y17" s="52"/>
    </row>
    <row r="18" spans="1:25" ht="13.5" thickBot="1" x14ac:dyDescent="0.3">
      <c r="R18" s="62" t="s">
        <v>108</v>
      </c>
      <c r="S18" s="63">
        <f>SUM(S13:S17)</f>
        <v>0</v>
      </c>
      <c r="T18" s="64">
        <f>SUM(T13:T17)</f>
        <v>0</v>
      </c>
    </row>
    <row r="20" spans="1:25" ht="13.5" thickBot="1" x14ac:dyDescent="0.3"/>
    <row r="21" spans="1:25" ht="13.5" thickBot="1" x14ac:dyDescent="0.3">
      <c r="A21" s="53" t="s">
        <v>55</v>
      </c>
      <c r="B21" s="58" t="s">
        <v>109</v>
      </c>
      <c r="C21" s="19" t="s">
        <v>110</v>
      </c>
      <c r="D21" s="19"/>
      <c r="E21" s="19"/>
      <c r="F21" s="19"/>
      <c r="G21" s="19"/>
      <c r="H21" s="19" t="s">
        <v>58</v>
      </c>
      <c r="I21" s="19"/>
      <c r="J21" s="8"/>
      <c r="K21" s="7"/>
      <c r="L21" s="19" t="s">
        <v>111</v>
      </c>
      <c r="M21" s="19"/>
      <c r="N21" s="19"/>
      <c r="O21" s="19"/>
      <c r="P21" s="19"/>
      <c r="Q21" s="19"/>
      <c r="R21" s="19"/>
      <c r="S21" s="19"/>
      <c r="T21" s="19"/>
      <c r="U21" s="19"/>
      <c r="V21" s="19"/>
      <c r="W21" s="19"/>
      <c r="X21" s="19"/>
      <c r="Y21" s="8"/>
    </row>
    <row r="22" spans="1:25" ht="51.75" thickBot="1" x14ac:dyDescent="0.3">
      <c r="A22" s="54" t="s">
        <v>60</v>
      </c>
      <c r="B22" s="20" t="s">
        <v>61</v>
      </c>
      <c r="C22" s="21" t="s">
        <v>62</v>
      </c>
      <c r="D22" s="21" t="s">
        <v>63</v>
      </c>
      <c r="E22" s="21" t="s">
        <v>64</v>
      </c>
      <c r="F22" s="21" t="s">
        <v>65</v>
      </c>
      <c r="G22" s="21" t="s">
        <v>66</v>
      </c>
      <c r="H22" s="21" t="s">
        <v>67</v>
      </c>
      <c r="I22" s="21" t="s">
        <v>68</v>
      </c>
      <c r="J22" s="22" t="s">
        <v>69</v>
      </c>
      <c r="K22" s="20" t="s">
        <v>70</v>
      </c>
      <c r="L22" s="21" t="s">
        <v>71</v>
      </c>
      <c r="M22" s="21" t="s">
        <v>72</v>
      </c>
      <c r="N22" s="21" t="s">
        <v>73</v>
      </c>
      <c r="O22" s="21" t="s">
        <v>74</v>
      </c>
      <c r="P22" s="21" t="s">
        <v>75</v>
      </c>
      <c r="Q22" s="21" t="s">
        <v>76</v>
      </c>
      <c r="R22" s="21" t="s">
        <v>77</v>
      </c>
      <c r="S22" s="21" t="s">
        <v>78</v>
      </c>
      <c r="T22" s="21" t="s">
        <v>79</v>
      </c>
      <c r="U22" s="21" t="s">
        <v>80</v>
      </c>
      <c r="V22" s="21" t="s">
        <v>81</v>
      </c>
      <c r="W22" s="21" t="s">
        <v>82</v>
      </c>
      <c r="X22" s="21" t="s">
        <v>83</v>
      </c>
      <c r="Y22" s="22" t="s">
        <v>84</v>
      </c>
    </row>
    <row r="23" spans="1:25" ht="229.5" x14ac:dyDescent="0.25">
      <c r="A23" s="55" t="s">
        <v>112</v>
      </c>
      <c r="B23" s="9">
        <v>1</v>
      </c>
      <c r="C23" s="23" t="s">
        <v>113</v>
      </c>
      <c r="D23" s="23" t="s">
        <v>114</v>
      </c>
      <c r="E23" s="23" t="s">
        <v>115</v>
      </c>
      <c r="F23" s="23" t="s">
        <v>90</v>
      </c>
      <c r="G23" s="23" t="s">
        <v>90</v>
      </c>
      <c r="H23" s="24" t="s">
        <v>91</v>
      </c>
      <c r="I23" s="25">
        <v>10</v>
      </c>
      <c r="J23" s="59"/>
      <c r="K23" s="9">
        <v>1</v>
      </c>
      <c r="L23" s="26"/>
      <c r="M23" s="27"/>
      <c r="N23" s="28">
        <f>IF(M23&gt;0,ROUND(L23/M23,4),0)</f>
        <v>0</v>
      </c>
      <c r="O23" s="29"/>
      <c r="P23" s="30"/>
      <c r="Q23" s="28">
        <f>ROUND(ROUND(N23,4)*(1-O23),4)</f>
        <v>0</v>
      </c>
      <c r="R23" s="28">
        <f>ROUND(ROUND(Q23,4)*(1+P23),4)</f>
        <v>0</v>
      </c>
      <c r="S23" s="28">
        <f>ROUND($I23*Q23,4)</f>
        <v>0</v>
      </c>
      <c r="T23" s="28">
        <f>ROUND($I23*R23,4)</f>
        <v>0</v>
      </c>
      <c r="U23" s="31"/>
      <c r="V23" s="31"/>
      <c r="W23" s="31"/>
      <c r="X23" s="31"/>
      <c r="Y23" s="32"/>
    </row>
    <row r="24" spans="1:25" ht="229.5" x14ac:dyDescent="0.25">
      <c r="A24" s="56" t="s">
        <v>116</v>
      </c>
      <c r="B24" s="11">
        <v>2</v>
      </c>
      <c r="C24" s="33" t="s">
        <v>117</v>
      </c>
      <c r="D24" s="33" t="s">
        <v>118</v>
      </c>
      <c r="E24" s="33" t="s">
        <v>115</v>
      </c>
      <c r="F24" s="33" t="s">
        <v>90</v>
      </c>
      <c r="G24" s="33" t="s">
        <v>90</v>
      </c>
      <c r="H24" s="34" t="s">
        <v>91</v>
      </c>
      <c r="I24" s="35">
        <v>20</v>
      </c>
      <c r="J24" s="60"/>
      <c r="K24" s="11">
        <v>1</v>
      </c>
      <c r="L24" s="36"/>
      <c r="M24" s="37"/>
      <c r="N24" s="38">
        <f>IF(M24&gt;0,ROUND(L24/M24,4),0)</f>
        <v>0</v>
      </c>
      <c r="O24" s="39"/>
      <c r="P24" s="40"/>
      <c r="Q24" s="38">
        <f>ROUND(ROUND(N24,4)*(1-O24),4)</f>
        <v>0</v>
      </c>
      <c r="R24" s="38">
        <f>ROUND(ROUND(Q24,4)*(1+P24),4)</f>
        <v>0</v>
      </c>
      <c r="S24" s="38">
        <f>ROUND($I24*Q24,4)</f>
        <v>0</v>
      </c>
      <c r="T24" s="38">
        <f>ROUND($I24*R24,4)</f>
        <v>0</v>
      </c>
      <c r="U24" s="41"/>
      <c r="V24" s="41"/>
      <c r="W24" s="41"/>
      <c r="X24" s="41"/>
      <c r="Y24" s="42"/>
    </row>
    <row r="25" spans="1:25" ht="229.5" x14ac:dyDescent="0.25">
      <c r="A25" s="56" t="s">
        <v>119</v>
      </c>
      <c r="B25" s="11">
        <v>3</v>
      </c>
      <c r="C25" s="33" t="s">
        <v>120</v>
      </c>
      <c r="D25" s="33" t="s">
        <v>121</v>
      </c>
      <c r="E25" s="33" t="s">
        <v>115</v>
      </c>
      <c r="F25" s="33" t="s">
        <v>90</v>
      </c>
      <c r="G25" s="33" t="s">
        <v>90</v>
      </c>
      <c r="H25" s="34" t="s">
        <v>91</v>
      </c>
      <c r="I25" s="35">
        <v>10</v>
      </c>
      <c r="J25" s="60"/>
      <c r="K25" s="11">
        <v>1</v>
      </c>
      <c r="L25" s="36"/>
      <c r="M25" s="37"/>
      <c r="N25" s="38">
        <f>IF(M25&gt;0,ROUND(L25/M25,4),0)</f>
        <v>0</v>
      </c>
      <c r="O25" s="39"/>
      <c r="P25" s="40"/>
      <c r="Q25" s="38">
        <f>ROUND(ROUND(N25,4)*(1-O25),4)</f>
        <v>0</v>
      </c>
      <c r="R25" s="38">
        <f>ROUND(ROUND(Q25,4)*(1+P25),4)</f>
        <v>0</v>
      </c>
      <c r="S25" s="38">
        <f>ROUND($I25*Q25,4)</f>
        <v>0</v>
      </c>
      <c r="T25" s="38">
        <f>ROUND($I25*R25,4)</f>
        <v>0</v>
      </c>
      <c r="U25" s="41"/>
      <c r="V25" s="41"/>
      <c r="W25" s="41"/>
      <c r="X25" s="41"/>
      <c r="Y25" s="42"/>
    </row>
    <row r="26" spans="1:25" ht="230.25" thickBot="1" x14ac:dyDescent="0.3">
      <c r="A26" s="57" t="s">
        <v>122</v>
      </c>
      <c r="B26" s="13">
        <v>4</v>
      </c>
      <c r="C26" s="43" t="s">
        <v>123</v>
      </c>
      <c r="D26" s="43" t="s">
        <v>124</v>
      </c>
      <c r="E26" s="43" t="s">
        <v>115</v>
      </c>
      <c r="F26" s="43" t="s">
        <v>90</v>
      </c>
      <c r="G26" s="43" t="s">
        <v>90</v>
      </c>
      <c r="H26" s="44" t="s">
        <v>91</v>
      </c>
      <c r="I26" s="45">
        <v>10</v>
      </c>
      <c r="J26" s="61"/>
      <c r="K26" s="13">
        <v>1</v>
      </c>
      <c r="L26" s="46"/>
      <c r="M26" s="47"/>
      <c r="N26" s="48">
        <f>IF(M26&gt;0,ROUND(L26/M26,4),0)</f>
        <v>0</v>
      </c>
      <c r="O26" s="49"/>
      <c r="P26" s="50"/>
      <c r="Q26" s="48">
        <f>ROUND(ROUND(N26,4)*(1-O26),4)</f>
        <v>0</v>
      </c>
      <c r="R26" s="48">
        <f>ROUND(ROUND(Q26,4)*(1+P26),4)</f>
        <v>0</v>
      </c>
      <c r="S26" s="48">
        <f>ROUND($I26*Q26,4)</f>
        <v>0</v>
      </c>
      <c r="T26" s="48">
        <f>ROUND($I26*R26,4)</f>
        <v>0</v>
      </c>
      <c r="U26" s="51"/>
      <c r="V26" s="51"/>
      <c r="W26" s="51"/>
      <c r="X26" s="51"/>
      <c r="Y26" s="52"/>
    </row>
    <row r="27" spans="1:25" ht="13.5" thickBot="1" x14ac:dyDescent="0.3">
      <c r="R27" s="62" t="s">
        <v>108</v>
      </c>
      <c r="S27" s="63">
        <f>SUM(S23:S26)</f>
        <v>0</v>
      </c>
      <c r="T27" s="64">
        <f>SUM(T23:T26)</f>
        <v>0</v>
      </c>
    </row>
    <row r="29" spans="1:25" ht="13.5" thickBot="1" x14ac:dyDescent="0.3"/>
    <row r="30" spans="1:25" ht="13.5" thickBot="1" x14ac:dyDescent="0.3">
      <c r="A30" s="53" t="s">
        <v>55</v>
      </c>
      <c r="B30" s="58" t="s">
        <v>125</v>
      </c>
      <c r="C30" s="19" t="s">
        <v>126</v>
      </c>
      <c r="D30" s="19"/>
      <c r="E30" s="19"/>
      <c r="F30" s="19"/>
      <c r="G30" s="19"/>
      <c r="H30" s="19" t="s">
        <v>127</v>
      </c>
      <c r="I30" s="19"/>
      <c r="J30" s="8"/>
      <c r="K30" s="7"/>
      <c r="L30" s="19" t="s">
        <v>128</v>
      </c>
      <c r="M30" s="19"/>
      <c r="N30" s="19"/>
      <c r="O30" s="19"/>
      <c r="P30" s="19"/>
      <c r="Q30" s="19"/>
      <c r="R30" s="19"/>
      <c r="S30" s="19"/>
      <c r="T30" s="19"/>
      <c r="U30" s="19"/>
      <c r="V30" s="19"/>
      <c r="W30" s="19"/>
      <c r="X30" s="19"/>
      <c r="Y30" s="8"/>
    </row>
    <row r="31" spans="1:25" ht="51.75" thickBot="1" x14ac:dyDescent="0.3">
      <c r="A31" s="54" t="s">
        <v>60</v>
      </c>
      <c r="B31" s="20" t="s">
        <v>61</v>
      </c>
      <c r="C31" s="21" t="s">
        <v>62</v>
      </c>
      <c r="D31" s="21" t="s">
        <v>63</v>
      </c>
      <c r="E31" s="21" t="s">
        <v>64</v>
      </c>
      <c r="F31" s="21" t="s">
        <v>65</v>
      </c>
      <c r="G31" s="21" t="s">
        <v>66</v>
      </c>
      <c r="H31" s="21" t="s">
        <v>67</v>
      </c>
      <c r="I31" s="21" t="s">
        <v>68</v>
      </c>
      <c r="J31" s="22" t="s">
        <v>69</v>
      </c>
      <c r="K31" s="20" t="s">
        <v>70</v>
      </c>
      <c r="L31" s="21" t="s">
        <v>71</v>
      </c>
      <c r="M31" s="21" t="s">
        <v>72</v>
      </c>
      <c r="N31" s="21" t="s">
        <v>73</v>
      </c>
      <c r="O31" s="21" t="s">
        <v>74</v>
      </c>
      <c r="P31" s="21" t="s">
        <v>75</v>
      </c>
      <c r="Q31" s="21" t="s">
        <v>76</v>
      </c>
      <c r="R31" s="21" t="s">
        <v>77</v>
      </c>
      <c r="S31" s="21" t="s">
        <v>78</v>
      </c>
      <c r="T31" s="21" t="s">
        <v>79</v>
      </c>
      <c r="U31" s="21" t="s">
        <v>80</v>
      </c>
      <c r="V31" s="21" t="s">
        <v>81</v>
      </c>
      <c r="W31" s="21" t="s">
        <v>82</v>
      </c>
      <c r="X31" s="21" t="s">
        <v>83</v>
      </c>
      <c r="Y31" s="22" t="s">
        <v>84</v>
      </c>
    </row>
    <row r="32" spans="1:25" ht="141" thickBot="1" x14ac:dyDescent="0.3">
      <c r="A32" s="75" t="s">
        <v>129</v>
      </c>
      <c r="B32" s="76">
        <v>1</v>
      </c>
      <c r="C32" s="65" t="s">
        <v>130</v>
      </c>
      <c r="D32" s="65" t="s">
        <v>131</v>
      </c>
      <c r="E32" s="65" t="s">
        <v>132</v>
      </c>
      <c r="F32" s="65" t="s">
        <v>90</v>
      </c>
      <c r="G32" s="65" t="s">
        <v>90</v>
      </c>
      <c r="H32" s="66" t="s">
        <v>91</v>
      </c>
      <c r="I32" s="67">
        <v>10</v>
      </c>
      <c r="J32" s="77"/>
      <c r="K32" s="76">
        <v>1</v>
      </c>
      <c r="L32" s="68"/>
      <c r="M32" s="69"/>
      <c r="N32" s="70">
        <f>IF(M32&gt;0,ROUND(L32/M32,4),0)</f>
        <v>0</v>
      </c>
      <c r="O32" s="71"/>
      <c r="P32" s="72"/>
      <c r="Q32" s="70">
        <f>ROUND(ROUND(N32,4)*(1-O32),4)</f>
        <v>0</v>
      </c>
      <c r="R32" s="70">
        <f>ROUND(ROUND(Q32,4)*(1+P32),4)</f>
        <v>0</v>
      </c>
      <c r="S32" s="70">
        <f>ROUND($I32*Q32,4)</f>
        <v>0</v>
      </c>
      <c r="T32" s="70">
        <f>ROUND($I32*R32,4)</f>
        <v>0</v>
      </c>
      <c r="U32" s="73"/>
      <c r="V32" s="73"/>
      <c r="W32" s="73"/>
      <c r="X32" s="73"/>
      <c r="Y32" s="74"/>
    </row>
    <row r="33" spans="1:25" ht="13.5" thickBot="1" x14ac:dyDescent="0.3">
      <c r="R33" s="62" t="s">
        <v>108</v>
      </c>
      <c r="S33" s="63">
        <f>SUM(S32:S32)</f>
        <v>0</v>
      </c>
      <c r="T33" s="64">
        <f>SUM(T32:T32)</f>
        <v>0</v>
      </c>
    </row>
    <row r="35" spans="1:25" ht="13.5" thickBot="1" x14ac:dyDescent="0.3"/>
    <row r="36" spans="1:25" ht="13.5" thickBot="1" x14ac:dyDescent="0.3">
      <c r="A36" s="53" t="s">
        <v>55</v>
      </c>
      <c r="B36" s="58" t="s">
        <v>133</v>
      </c>
      <c r="C36" s="19" t="s">
        <v>134</v>
      </c>
      <c r="D36" s="19"/>
      <c r="E36" s="19"/>
      <c r="F36" s="19"/>
      <c r="G36" s="19"/>
      <c r="H36" s="19" t="s">
        <v>127</v>
      </c>
      <c r="I36" s="19"/>
      <c r="J36" s="8"/>
      <c r="K36" s="7"/>
      <c r="L36" s="19" t="s">
        <v>135</v>
      </c>
      <c r="M36" s="19"/>
      <c r="N36" s="19"/>
      <c r="O36" s="19"/>
      <c r="P36" s="19"/>
      <c r="Q36" s="19"/>
      <c r="R36" s="19"/>
      <c r="S36" s="19"/>
      <c r="T36" s="19"/>
      <c r="U36" s="19"/>
      <c r="V36" s="19"/>
      <c r="W36" s="19"/>
      <c r="X36" s="19"/>
      <c r="Y36" s="8"/>
    </row>
    <row r="37" spans="1:25" ht="51.75" thickBot="1" x14ac:dyDescent="0.3">
      <c r="A37" s="54" t="s">
        <v>60</v>
      </c>
      <c r="B37" s="20" t="s">
        <v>61</v>
      </c>
      <c r="C37" s="21" t="s">
        <v>62</v>
      </c>
      <c r="D37" s="21" t="s">
        <v>63</v>
      </c>
      <c r="E37" s="21" t="s">
        <v>64</v>
      </c>
      <c r="F37" s="21" t="s">
        <v>65</v>
      </c>
      <c r="G37" s="21" t="s">
        <v>66</v>
      </c>
      <c r="H37" s="21" t="s">
        <v>67</v>
      </c>
      <c r="I37" s="21" t="s">
        <v>68</v>
      </c>
      <c r="J37" s="22" t="s">
        <v>69</v>
      </c>
      <c r="K37" s="20" t="s">
        <v>70</v>
      </c>
      <c r="L37" s="21" t="s">
        <v>71</v>
      </c>
      <c r="M37" s="21" t="s">
        <v>72</v>
      </c>
      <c r="N37" s="21" t="s">
        <v>73</v>
      </c>
      <c r="O37" s="21" t="s">
        <v>74</v>
      </c>
      <c r="P37" s="21" t="s">
        <v>75</v>
      </c>
      <c r="Q37" s="21" t="s">
        <v>76</v>
      </c>
      <c r="R37" s="21" t="s">
        <v>77</v>
      </c>
      <c r="S37" s="21" t="s">
        <v>78</v>
      </c>
      <c r="T37" s="21" t="s">
        <v>79</v>
      </c>
      <c r="U37" s="21" t="s">
        <v>80</v>
      </c>
      <c r="V37" s="21" t="s">
        <v>81</v>
      </c>
      <c r="W37" s="21" t="s">
        <v>82</v>
      </c>
      <c r="X37" s="21" t="s">
        <v>83</v>
      </c>
      <c r="Y37" s="22" t="s">
        <v>84</v>
      </c>
    </row>
    <row r="38" spans="1:25" ht="102" x14ac:dyDescent="0.25">
      <c r="A38" s="55" t="s">
        <v>136</v>
      </c>
      <c r="B38" s="9">
        <v>1</v>
      </c>
      <c r="C38" s="23" t="s">
        <v>137</v>
      </c>
      <c r="D38" s="23" t="s">
        <v>138</v>
      </c>
      <c r="E38" s="23" t="s">
        <v>139</v>
      </c>
      <c r="F38" s="23" t="s">
        <v>140</v>
      </c>
      <c r="G38" s="23" t="s">
        <v>90</v>
      </c>
      <c r="H38" s="24" t="s">
        <v>91</v>
      </c>
      <c r="I38" s="25">
        <v>30</v>
      </c>
      <c r="J38" s="59"/>
      <c r="K38" s="9">
        <v>1</v>
      </c>
      <c r="L38" s="26"/>
      <c r="M38" s="27"/>
      <c r="N38" s="28">
        <f>IF(M38&gt;0,ROUND(L38/M38,4),0)</f>
        <v>0</v>
      </c>
      <c r="O38" s="29"/>
      <c r="P38" s="30"/>
      <c r="Q38" s="28">
        <f>ROUND(ROUND(N38,4)*(1-O38),4)</f>
        <v>0</v>
      </c>
      <c r="R38" s="28">
        <f>ROUND(ROUND(Q38,4)*(1+P38),4)</f>
        <v>0</v>
      </c>
      <c r="S38" s="28">
        <f>ROUND($I38*Q38,4)</f>
        <v>0</v>
      </c>
      <c r="T38" s="28">
        <f>ROUND($I38*R38,4)</f>
        <v>0</v>
      </c>
      <c r="U38" s="31"/>
      <c r="V38" s="31"/>
      <c r="W38" s="31"/>
      <c r="X38" s="31"/>
      <c r="Y38" s="32"/>
    </row>
    <row r="39" spans="1:25" ht="102.75" thickBot="1" x14ac:dyDescent="0.3">
      <c r="A39" s="57" t="s">
        <v>141</v>
      </c>
      <c r="B39" s="13">
        <v>2</v>
      </c>
      <c r="C39" s="43" t="s">
        <v>142</v>
      </c>
      <c r="D39" s="43" t="s">
        <v>143</v>
      </c>
      <c r="E39" s="43" t="s">
        <v>139</v>
      </c>
      <c r="F39" s="43" t="s">
        <v>144</v>
      </c>
      <c r="G39" s="43" t="s">
        <v>90</v>
      </c>
      <c r="H39" s="44" t="s">
        <v>91</v>
      </c>
      <c r="I39" s="45">
        <v>50</v>
      </c>
      <c r="J39" s="61"/>
      <c r="K39" s="13">
        <v>1</v>
      </c>
      <c r="L39" s="46"/>
      <c r="M39" s="47"/>
      <c r="N39" s="48">
        <f>IF(M39&gt;0,ROUND(L39/M39,4),0)</f>
        <v>0</v>
      </c>
      <c r="O39" s="49"/>
      <c r="P39" s="50"/>
      <c r="Q39" s="48">
        <f>ROUND(ROUND(N39,4)*(1-O39),4)</f>
        <v>0</v>
      </c>
      <c r="R39" s="48">
        <f>ROUND(ROUND(Q39,4)*(1+P39),4)</f>
        <v>0</v>
      </c>
      <c r="S39" s="48">
        <f>ROUND($I39*Q39,4)</f>
        <v>0</v>
      </c>
      <c r="T39" s="48">
        <f>ROUND($I39*R39,4)</f>
        <v>0</v>
      </c>
      <c r="U39" s="51"/>
      <c r="V39" s="51"/>
      <c r="W39" s="51"/>
      <c r="X39" s="51"/>
      <c r="Y39" s="52"/>
    </row>
    <row r="40" spans="1:25" ht="13.5" thickBot="1" x14ac:dyDescent="0.3">
      <c r="R40" s="62" t="s">
        <v>108</v>
      </c>
      <c r="S40" s="63">
        <f>SUM(S38:S39)</f>
        <v>0</v>
      </c>
      <c r="T40" s="64">
        <f>SUM(T38:T39)</f>
        <v>0</v>
      </c>
    </row>
    <row r="42" spans="1:25" ht="13.5" thickBot="1" x14ac:dyDescent="0.3"/>
    <row r="43" spans="1:25" ht="13.5" thickBot="1" x14ac:dyDescent="0.3">
      <c r="A43" s="53" t="s">
        <v>55</v>
      </c>
      <c r="B43" s="58" t="s">
        <v>145</v>
      </c>
      <c r="C43" s="19" t="s">
        <v>146</v>
      </c>
      <c r="D43" s="19"/>
      <c r="E43" s="19"/>
      <c r="F43" s="19"/>
      <c r="G43" s="19"/>
      <c r="H43" s="19" t="s">
        <v>127</v>
      </c>
      <c r="I43" s="19"/>
      <c r="J43" s="8"/>
      <c r="K43" s="7"/>
      <c r="L43" s="19" t="s">
        <v>147</v>
      </c>
      <c r="M43" s="19"/>
      <c r="N43" s="19"/>
      <c r="O43" s="19"/>
      <c r="P43" s="19"/>
      <c r="Q43" s="19"/>
      <c r="R43" s="19"/>
      <c r="S43" s="19"/>
      <c r="T43" s="19"/>
      <c r="U43" s="19"/>
      <c r="V43" s="19"/>
      <c r="W43" s="19"/>
      <c r="X43" s="19"/>
      <c r="Y43" s="8"/>
    </row>
    <row r="44" spans="1:25" ht="51.75" thickBot="1" x14ac:dyDescent="0.3">
      <c r="A44" s="54" t="s">
        <v>60</v>
      </c>
      <c r="B44" s="20" t="s">
        <v>61</v>
      </c>
      <c r="C44" s="21" t="s">
        <v>62</v>
      </c>
      <c r="D44" s="21" t="s">
        <v>63</v>
      </c>
      <c r="E44" s="21" t="s">
        <v>64</v>
      </c>
      <c r="F44" s="21" t="s">
        <v>65</v>
      </c>
      <c r="G44" s="21" t="s">
        <v>66</v>
      </c>
      <c r="H44" s="21" t="s">
        <v>67</v>
      </c>
      <c r="I44" s="21" t="s">
        <v>68</v>
      </c>
      <c r="J44" s="22" t="s">
        <v>69</v>
      </c>
      <c r="K44" s="20" t="s">
        <v>70</v>
      </c>
      <c r="L44" s="21" t="s">
        <v>71</v>
      </c>
      <c r="M44" s="21" t="s">
        <v>72</v>
      </c>
      <c r="N44" s="21" t="s">
        <v>73</v>
      </c>
      <c r="O44" s="21" t="s">
        <v>74</v>
      </c>
      <c r="P44" s="21" t="s">
        <v>75</v>
      </c>
      <c r="Q44" s="21" t="s">
        <v>76</v>
      </c>
      <c r="R44" s="21" t="s">
        <v>77</v>
      </c>
      <c r="S44" s="21" t="s">
        <v>78</v>
      </c>
      <c r="T44" s="21" t="s">
        <v>79</v>
      </c>
      <c r="U44" s="21" t="s">
        <v>80</v>
      </c>
      <c r="V44" s="21" t="s">
        <v>81</v>
      </c>
      <c r="W44" s="21" t="s">
        <v>82</v>
      </c>
      <c r="X44" s="21" t="s">
        <v>83</v>
      </c>
      <c r="Y44" s="22" t="s">
        <v>84</v>
      </c>
    </row>
    <row r="45" spans="1:25" ht="25.5" x14ac:dyDescent="0.25">
      <c r="A45" s="55" t="s">
        <v>148</v>
      </c>
      <c r="B45" s="9">
        <v>1</v>
      </c>
      <c r="C45" s="23" t="s">
        <v>149</v>
      </c>
      <c r="D45" s="23" t="s">
        <v>150</v>
      </c>
      <c r="E45" s="23" t="s">
        <v>151</v>
      </c>
      <c r="F45" s="23" t="s">
        <v>152</v>
      </c>
      <c r="G45" s="23" t="s">
        <v>90</v>
      </c>
      <c r="H45" s="24" t="s">
        <v>91</v>
      </c>
      <c r="I45" s="25">
        <v>10</v>
      </c>
      <c r="J45" s="59"/>
      <c r="K45" s="9">
        <v>1</v>
      </c>
      <c r="L45" s="26"/>
      <c r="M45" s="27"/>
      <c r="N45" s="28">
        <f>IF(M45&gt;0,ROUND(L45/M45,4),0)</f>
        <v>0</v>
      </c>
      <c r="O45" s="29"/>
      <c r="P45" s="30"/>
      <c r="Q45" s="28">
        <f>ROUND(ROUND(N45,4)*(1-O45),4)</f>
        <v>0</v>
      </c>
      <c r="R45" s="28">
        <f>ROUND(ROUND(Q45,4)*(1+P45),4)</f>
        <v>0</v>
      </c>
      <c r="S45" s="28">
        <f>ROUND($I45*Q45,4)</f>
        <v>0</v>
      </c>
      <c r="T45" s="28">
        <f>ROUND($I45*R45,4)</f>
        <v>0</v>
      </c>
      <c r="U45" s="31"/>
      <c r="V45" s="31"/>
      <c r="W45" s="31"/>
      <c r="X45" s="31"/>
      <c r="Y45" s="32"/>
    </row>
    <row r="46" spans="1:25" ht="26.25" thickBot="1" x14ac:dyDescent="0.3">
      <c r="A46" s="57" t="s">
        <v>153</v>
      </c>
      <c r="B46" s="13">
        <v>2</v>
      </c>
      <c r="C46" s="43" t="s">
        <v>154</v>
      </c>
      <c r="D46" s="43" t="s">
        <v>155</v>
      </c>
      <c r="E46" s="43" t="s">
        <v>151</v>
      </c>
      <c r="F46" s="43" t="s">
        <v>152</v>
      </c>
      <c r="G46" s="43" t="s">
        <v>90</v>
      </c>
      <c r="H46" s="44" t="s">
        <v>91</v>
      </c>
      <c r="I46" s="45">
        <v>10</v>
      </c>
      <c r="J46" s="61"/>
      <c r="K46" s="13">
        <v>1</v>
      </c>
      <c r="L46" s="46"/>
      <c r="M46" s="47"/>
      <c r="N46" s="48">
        <f>IF(M46&gt;0,ROUND(L46/M46,4),0)</f>
        <v>0</v>
      </c>
      <c r="O46" s="49"/>
      <c r="P46" s="50"/>
      <c r="Q46" s="48">
        <f>ROUND(ROUND(N46,4)*(1-O46),4)</f>
        <v>0</v>
      </c>
      <c r="R46" s="48">
        <f>ROUND(ROUND(Q46,4)*(1+P46),4)</f>
        <v>0</v>
      </c>
      <c r="S46" s="48">
        <f>ROUND($I46*Q46,4)</f>
        <v>0</v>
      </c>
      <c r="T46" s="48">
        <f>ROUND($I46*R46,4)</f>
        <v>0</v>
      </c>
      <c r="U46" s="51"/>
      <c r="V46" s="51"/>
      <c r="W46" s="51"/>
      <c r="X46" s="51"/>
      <c r="Y46" s="52"/>
    </row>
    <row r="47" spans="1:25" ht="13.5" thickBot="1" x14ac:dyDescent="0.3">
      <c r="R47" s="62" t="s">
        <v>108</v>
      </c>
      <c r="S47" s="63">
        <f>SUM(S45:S46)</f>
        <v>0</v>
      </c>
      <c r="T47" s="64">
        <f>SUM(T45:T46)</f>
        <v>0</v>
      </c>
    </row>
    <row r="49" spans="1:25" ht="13.5" thickBot="1" x14ac:dyDescent="0.3"/>
    <row r="50" spans="1:25" ht="13.5" thickBot="1" x14ac:dyDescent="0.3">
      <c r="A50" s="53" t="s">
        <v>55</v>
      </c>
      <c r="B50" s="58" t="s">
        <v>156</v>
      </c>
      <c r="C50" s="19" t="s">
        <v>157</v>
      </c>
      <c r="D50" s="19"/>
      <c r="E50" s="19"/>
      <c r="F50" s="19"/>
      <c r="G50" s="19"/>
      <c r="H50" s="19" t="s">
        <v>58</v>
      </c>
      <c r="I50" s="19"/>
      <c r="J50" s="8"/>
      <c r="K50" s="7"/>
      <c r="L50" s="19" t="s">
        <v>158</v>
      </c>
      <c r="M50" s="19"/>
      <c r="N50" s="19"/>
      <c r="O50" s="19"/>
      <c r="P50" s="19"/>
      <c r="Q50" s="19"/>
      <c r="R50" s="19"/>
      <c r="S50" s="19"/>
      <c r="T50" s="19"/>
      <c r="U50" s="19"/>
      <c r="V50" s="19"/>
      <c r="W50" s="19"/>
      <c r="X50" s="19"/>
      <c r="Y50" s="8"/>
    </row>
    <row r="51" spans="1:25" ht="51.75" thickBot="1" x14ac:dyDescent="0.3">
      <c r="A51" s="54" t="s">
        <v>60</v>
      </c>
      <c r="B51" s="20" t="s">
        <v>61</v>
      </c>
      <c r="C51" s="21" t="s">
        <v>62</v>
      </c>
      <c r="D51" s="21" t="s">
        <v>63</v>
      </c>
      <c r="E51" s="21" t="s">
        <v>64</v>
      </c>
      <c r="F51" s="21" t="s">
        <v>65</v>
      </c>
      <c r="G51" s="21" t="s">
        <v>66</v>
      </c>
      <c r="H51" s="21" t="s">
        <v>67</v>
      </c>
      <c r="I51" s="21" t="s">
        <v>68</v>
      </c>
      <c r="J51" s="22" t="s">
        <v>69</v>
      </c>
      <c r="K51" s="20" t="s">
        <v>70</v>
      </c>
      <c r="L51" s="21" t="s">
        <v>71</v>
      </c>
      <c r="M51" s="21" t="s">
        <v>72</v>
      </c>
      <c r="N51" s="21" t="s">
        <v>73</v>
      </c>
      <c r="O51" s="21" t="s">
        <v>74</v>
      </c>
      <c r="P51" s="21" t="s">
        <v>75</v>
      </c>
      <c r="Q51" s="21" t="s">
        <v>76</v>
      </c>
      <c r="R51" s="21" t="s">
        <v>77</v>
      </c>
      <c r="S51" s="21" t="s">
        <v>78</v>
      </c>
      <c r="T51" s="21" t="s">
        <v>79</v>
      </c>
      <c r="U51" s="21" t="s">
        <v>80</v>
      </c>
      <c r="V51" s="21" t="s">
        <v>81</v>
      </c>
      <c r="W51" s="21" t="s">
        <v>82</v>
      </c>
      <c r="X51" s="21" t="s">
        <v>83</v>
      </c>
      <c r="Y51" s="22" t="s">
        <v>84</v>
      </c>
    </row>
    <row r="52" spans="1:25" ht="102.75" thickBot="1" x14ac:dyDescent="0.3">
      <c r="A52" s="75" t="s">
        <v>159</v>
      </c>
      <c r="B52" s="76">
        <v>1</v>
      </c>
      <c r="C52" s="65" t="s">
        <v>160</v>
      </c>
      <c r="D52" s="65" t="s">
        <v>161</v>
      </c>
      <c r="E52" s="65" t="s">
        <v>90</v>
      </c>
      <c r="F52" s="65" t="s">
        <v>90</v>
      </c>
      <c r="G52" s="65" t="s">
        <v>90</v>
      </c>
      <c r="H52" s="66" t="s">
        <v>91</v>
      </c>
      <c r="I52" s="67">
        <v>25</v>
      </c>
      <c r="J52" s="77"/>
      <c r="K52" s="76">
        <v>1</v>
      </c>
      <c r="L52" s="68"/>
      <c r="M52" s="69"/>
      <c r="N52" s="70">
        <f>IF(M52&gt;0,ROUND(L52/M52,4),0)</f>
        <v>0</v>
      </c>
      <c r="O52" s="71"/>
      <c r="P52" s="72"/>
      <c r="Q52" s="70">
        <f>ROUND(ROUND(N52,4)*(1-O52),4)</f>
        <v>0</v>
      </c>
      <c r="R52" s="70">
        <f>ROUND(ROUND(Q52,4)*(1+P52),4)</f>
        <v>0</v>
      </c>
      <c r="S52" s="70">
        <f>ROUND($I52*Q52,4)</f>
        <v>0</v>
      </c>
      <c r="T52" s="70">
        <f>ROUND($I52*R52,4)</f>
        <v>0</v>
      </c>
      <c r="U52" s="73"/>
      <c r="V52" s="73"/>
      <c r="W52" s="73"/>
      <c r="X52" s="73"/>
      <c r="Y52" s="74"/>
    </row>
    <row r="53" spans="1:25" ht="13.5" thickBot="1" x14ac:dyDescent="0.3">
      <c r="R53" s="62" t="s">
        <v>108</v>
      </c>
      <c r="S53" s="63">
        <f>SUM(S52:S52)</f>
        <v>0</v>
      </c>
      <c r="T53" s="64">
        <f>SUM(T52:T52)</f>
        <v>0</v>
      </c>
    </row>
    <row r="55" spans="1:25" ht="13.5" thickBot="1" x14ac:dyDescent="0.3"/>
    <row r="56" spans="1:25" ht="13.5" thickBot="1" x14ac:dyDescent="0.3">
      <c r="A56" s="53" t="s">
        <v>55</v>
      </c>
      <c r="B56" s="58" t="s">
        <v>162</v>
      </c>
      <c r="C56" s="19" t="s">
        <v>163</v>
      </c>
      <c r="D56" s="19"/>
      <c r="E56" s="19"/>
      <c r="F56" s="19"/>
      <c r="G56" s="19"/>
      <c r="H56" s="19" t="s">
        <v>127</v>
      </c>
      <c r="I56" s="19"/>
      <c r="J56" s="8"/>
      <c r="K56" s="7"/>
      <c r="L56" s="19" t="s">
        <v>164</v>
      </c>
      <c r="M56" s="19"/>
      <c r="N56" s="19"/>
      <c r="O56" s="19"/>
      <c r="P56" s="19"/>
      <c r="Q56" s="19"/>
      <c r="R56" s="19"/>
      <c r="S56" s="19"/>
      <c r="T56" s="19"/>
      <c r="U56" s="19"/>
      <c r="V56" s="19"/>
      <c r="W56" s="19"/>
      <c r="X56" s="19"/>
      <c r="Y56" s="8"/>
    </row>
    <row r="57" spans="1:25" ht="51.75" thickBot="1" x14ac:dyDescent="0.3">
      <c r="A57" s="54" t="s">
        <v>60</v>
      </c>
      <c r="B57" s="20" t="s">
        <v>61</v>
      </c>
      <c r="C57" s="21" t="s">
        <v>62</v>
      </c>
      <c r="D57" s="21" t="s">
        <v>63</v>
      </c>
      <c r="E57" s="21" t="s">
        <v>64</v>
      </c>
      <c r="F57" s="21" t="s">
        <v>65</v>
      </c>
      <c r="G57" s="21" t="s">
        <v>66</v>
      </c>
      <c r="H57" s="21" t="s">
        <v>67</v>
      </c>
      <c r="I57" s="21" t="s">
        <v>68</v>
      </c>
      <c r="J57" s="22" t="s">
        <v>69</v>
      </c>
      <c r="K57" s="20" t="s">
        <v>70</v>
      </c>
      <c r="L57" s="21" t="s">
        <v>71</v>
      </c>
      <c r="M57" s="21" t="s">
        <v>72</v>
      </c>
      <c r="N57" s="21" t="s">
        <v>73</v>
      </c>
      <c r="O57" s="21" t="s">
        <v>74</v>
      </c>
      <c r="P57" s="21" t="s">
        <v>75</v>
      </c>
      <c r="Q57" s="21" t="s">
        <v>76</v>
      </c>
      <c r="R57" s="21" t="s">
        <v>77</v>
      </c>
      <c r="S57" s="21" t="s">
        <v>78</v>
      </c>
      <c r="T57" s="21" t="s">
        <v>79</v>
      </c>
      <c r="U57" s="21" t="s">
        <v>80</v>
      </c>
      <c r="V57" s="21" t="s">
        <v>81</v>
      </c>
      <c r="W57" s="21" t="s">
        <v>82</v>
      </c>
      <c r="X57" s="21" t="s">
        <v>83</v>
      </c>
      <c r="Y57" s="22" t="s">
        <v>84</v>
      </c>
    </row>
    <row r="58" spans="1:25" ht="39" thickBot="1" x14ac:dyDescent="0.3">
      <c r="A58" s="75" t="s">
        <v>165</v>
      </c>
      <c r="B58" s="76">
        <v>1</v>
      </c>
      <c r="C58" s="65" t="s">
        <v>166</v>
      </c>
      <c r="D58" s="65" t="s">
        <v>167</v>
      </c>
      <c r="E58" s="65" t="s">
        <v>90</v>
      </c>
      <c r="F58" s="65" t="s">
        <v>90</v>
      </c>
      <c r="G58" s="65" t="s">
        <v>90</v>
      </c>
      <c r="H58" s="66" t="s">
        <v>91</v>
      </c>
      <c r="I58" s="67">
        <v>300</v>
      </c>
      <c r="J58" s="77"/>
      <c r="K58" s="76">
        <v>1</v>
      </c>
      <c r="L58" s="68"/>
      <c r="M58" s="69"/>
      <c r="N58" s="70">
        <f>IF(M58&gt;0,ROUND(L58/M58,4),0)</f>
        <v>0</v>
      </c>
      <c r="O58" s="71"/>
      <c r="P58" s="72"/>
      <c r="Q58" s="70">
        <f>ROUND(ROUND(N58,4)*(1-O58),4)</f>
        <v>0</v>
      </c>
      <c r="R58" s="70">
        <f>ROUND(ROUND(Q58,4)*(1+P58),4)</f>
        <v>0</v>
      </c>
      <c r="S58" s="70">
        <f>ROUND($I58*Q58,4)</f>
        <v>0</v>
      </c>
      <c r="T58" s="70">
        <f>ROUND($I58*R58,4)</f>
        <v>0</v>
      </c>
      <c r="U58" s="73"/>
      <c r="V58" s="73"/>
      <c r="W58" s="73"/>
      <c r="X58" s="73"/>
      <c r="Y58" s="74"/>
    </row>
    <row r="59" spans="1:25" ht="13.5" thickBot="1" x14ac:dyDescent="0.3">
      <c r="R59" s="62" t="s">
        <v>108</v>
      </c>
      <c r="S59" s="63">
        <f>SUM(S58:S58)</f>
        <v>0</v>
      </c>
      <c r="T59" s="64">
        <f>SUM(T58:T58)</f>
        <v>0</v>
      </c>
    </row>
    <row r="61" spans="1:25" ht="13.5" thickBot="1" x14ac:dyDescent="0.3"/>
    <row r="62" spans="1:25" ht="13.5" thickBot="1" x14ac:dyDescent="0.3">
      <c r="A62" s="53" t="s">
        <v>55</v>
      </c>
      <c r="B62" s="58" t="s">
        <v>168</v>
      </c>
      <c r="C62" s="19" t="s">
        <v>169</v>
      </c>
      <c r="D62" s="19"/>
      <c r="E62" s="19"/>
      <c r="F62" s="19"/>
      <c r="G62" s="19"/>
      <c r="H62" s="19" t="s">
        <v>58</v>
      </c>
      <c r="I62" s="19"/>
      <c r="J62" s="8"/>
      <c r="K62" s="7"/>
      <c r="L62" s="19" t="s">
        <v>170</v>
      </c>
      <c r="M62" s="19"/>
      <c r="N62" s="19"/>
      <c r="O62" s="19"/>
      <c r="P62" s="19"/>
      <c r="Q62" s="19"/>
      <c r="R62" s="19"/>
      <c r="S62" s="19"/>
      <c r="T62" s="19"/>
      <c r="U62" s="19"/>
      <c r="V62" s="19"/>
      <c r="W62" s="19"/>
      <c r="X62" s="19"/>
      <c r="Y62" s="8"/>
    </row>
    <row r="63" spans="1:25" ht="51.75" thickBot="1" x14ac:dyDescent="0.3">
      <c r="A63" s="54" t="s">
        <v>60</v>
      </c>
      <c r="B63" s="20" t="s">
        <v>61</v>
      </c>
      <c r="C63" s="21" t="s">
        <v>62</v>
      </c>
      <c r="D63" s="21" t="s">
        <v>63</v>
      </c>
      <c r="E63" s="21" t="s">
        <v>64</v>
      </c>
      <c r="F63" s="21" t="s">
        <v>65</v>
      </c>
      <c r="G63" s="21" t="s">
        <v>66</v>
      </c>
      <c r="H63" s="21" t="s">
        <v>67</v>
      </c>
      <c r="I63" s="21" t="s">
        <v>68</v>
      </c>
      <c r="J63" s="22" t="s">
        <v>69</v>
      </c>
      <c r="K63" s="20" t="s">
        <v>70</v>
      </c>
      <c r="L63" s="21" t="s">
        <v>71</v>
      </c>
      <c r="M63" s="21" t="s">
        <v>72</v>
      </c>
      <c r="N63" s="21" t="s">
        <v>73</v>
      </c>
      <c r="O63" s="21" t="s">
        <v>74</v>
      </c>
      <c r="P63" s="21" t="s">
        <v>75</v>
      </c>
      <c r="Q63" s="21" t="s">
        <v>76</v>
      </c>
      <c r="R63" s="21" t="s">
        <v>77</v>
      </c>
      <c r="S63" s="21" t="s">
        <v>78</v>
      </c>
      <c r="T63" s="21" t="s">
        <v>79</v>
      </c>
      <c r="U63" s="21" t="s">
        <v>80</v>
      </c>
      <c r="V63" s="21" t="s">
        <v>81</v>
      </c>
      <c r="W63" s="21" t="s">
        <v>82</v>
      </c>
      <c r="X63" s="21" t="s">
        <v>83</v>
      </c>
      <c r="Y63" s="22" t="s">
        <v>84</v>
      </c>
    </row>
    <row r="64" spans="1:25" ht="153" x14ac:dyDescent="0.25">
      <c r="A64" s="55" t="s">
        <v>171</v>
      </c>
      <c r="B64" s="9">
        <v>1</v>
      </c>
      <c r="C64" s="23" t="s">
        <v>172</v>
      </c>
      <c r="D64" s="23" t="s">
        <v>173</v>
      </c>
      <c r="E64" s="23" t="s">
        <v>152</v>
      </c>
      <c r="F64" s="23" t="s">
        <v>174</v>
      </c>
      <c r="G64" s="23" t="s">
        <v>90</v>
      </c>
      <c r="H64" s="24" t="s">
        <v>91</v>
      </c>
      <c r="I64" s="25">
        <v>40</v>
      </c>
      <c r="J64" s="59"/>
      <c r="K64" s="9">
        <v>1</v>
      </c>
      <c r="L64" s="26"/>
      <c r="M64" s="27"/>
      <c r="N64" s="28">
        <f>IF(M64&gt;0,ROUND(L64/M64,4),0)</f>
        <v>0</v>
      </c>
      <c r="O64" s="29"/>
      <c r="P64" s="30"/>
      <c r="Q64" s="28">
        <f>ROUND(ROUND(N64,4)*(1-O64),4)</f>
        <v>0</v>
      </c>
      <c r="R64" s="28">
        <f>ROUND(ROUND(Q64,4)*(1+P64),4)</f>
        <v>0</v>
      </c>
      <c r="S64" s="28">
        <f>ROUND($I64*Q64,4)</f>
        <v>0</v>
      </c>
      <c r="T64" s="28">
        <f>ROUND($I64*R64,4)</f>
        <v>0</v>
      </c>
      <c r="U64" s="31"/>
      <c r="V64" s="31"/>
      <c r="W64" s="31"/>
      <c r="X64" s="31"/>
      <c r="Y64" s="32"/>
    </row>
    <row r="65" spans="1:25" ht="153.75" thickBot="1" x14ac:dyDescent="0.3">
      <c r="A65" s="57" t="s">
        <v>175</v>
      </c>
      <c r="B65" s="13">
        <v>2</v>
      </c>
      <c r="C65" s="43" t="s">
        <v>176</v>
      </c>
      <c r="D65" s="43" t="s">
        <v>177</v>
      </c>
      <c r="E65" s="43" t="s">
        <v>152</v>
      </c>
      <c r="F65" s="43" t="s">
        <v>174</v>
      </c>
      <c r="G65" s="43" t="s">
        <v>90</v>
      </c>
      <c r="H65" s="44" t="s">
        <v>91</v>
      </c>
      <c r="I65" s="45">
        <v>10</v>
      </c>
      <c r="J65" s="61"/>
      <c r="K65" s="13">
        <v>1</v>
      </c>
      <c r="L65" s="46"/>
      <c r="M65" s="47"/>
      <c r="N65" s="48">
        <f>IF(M65&gt;0,ROUND(L65/M65,4),0)</f>
        <v>0</v>
      </c>
      <c r="O65" s="49"/>
      <c r="P65" s="50"/>
      <c r="Q65" s="48">
        <f>ROUND(ROUND(N65,4)*(1-O65),4)</f>
        <v>0</v>
      </c>
      <c r="R65" s="48">
        <f>ROUND(ROUND(Q65,4)*(1+P65),4)</f>
        <v>0</v>
      </c>
      <c r="S65" s="48">
        <f>ROUND($I65*Q65,4)</f>
        <v>0</v>
      </c>
      <c r="T65" s="48">
        <f>ROUND($I65*R65,4)</f>
        <v>0</v>
      </c>
      <c r="U65" s="51"/>
      <c r="V65" s="51"/>
      <c r="W65" s="51"/>
      <c r="X65" s="51"/>
      <c r="Y65" s="52"/>
    </row>
    <row r="66" spans="1:25" ht="13.5" thickBot="1" x14ac:dyDescent="0.3">
      <c r="R66" s="62" t="s">
        <v>108</v>
      </c>
      <c r="S66" s="63">
        <f>SUM(S64:S65)</f>
        <v>0</v>
      </c>
      <c r="T66" s="64">
        <f>SUM(T64:T65)</f>
        <v>0</v>
      </c>
    </row>
    <row r="68" spans="1:25" ht="13.5" thickBot="1" x14ac:dyDescent="0.3"/>
    <row r="69" spans="1:25" ht="13.5" thickBot="1" x14ac:dyDescent="0.3">
      <c r="A69" s="53" t="s">
        <v>55</v>
      </c>
      <c r="B69" s="58" t="s">
        <v>178</v>
      </c>
      <c r="C69" s="19" t="s">
        <v>179</v>
      </c>
      <c r="D69" s="19"/>
      <c r="E69" s="19"/>
      <c r="F69" s="19"/>
      <c r="G69" s="19"/>
      <c r="H69" s="19" t="s">
        <v>58</v>
      </c>
      <c r="I69" s="19"/>
      <c r="J69" s="8"/>
      <c r="K69" s="7"/>
      <c r="L69" s="19" t="s">
        <v>180</v>
      </c>
      <c r="M69" s="19"/>
      <c r="N69" s="19"/>
      <c r="O69" s="19"/>
      <c r="P69" s="19"/>
      <c r="Q69" s="19"/>
      <c r="R69" s="19"/>
      <c r="S69" s="19"/>
      <c r="T69" s="19"/>
      <c r="U69" s="19"/>
      <c r="V69" s="19"/>
      <c r="W69" s="19"/>
      <c r="X69" s="19"/>
      <c r="Y69" s="8"/>
    </row>
    <row r="70" spans="1:25" ht="51.75" thickBot="1" x14ac:dyDescent="0.3">
      <c r="A70" s="54" t="s">
        <v>60</v>
      </c>
      <c r="B70" s="20" t="s">
        <v>61</v>
      </c>
      <c r="C70" s="21" t="s">
        <v>62</v>
      </c>
      <c r="D70" s="21" t="s">
        <v>63</v>
      </c>
      <c r="E70" s="21" t="s">
        <v>64</v>
      </c>
      <c r="F70" s="21" t="s">
        <v>65</v>
      </c>
      <c r="G70" s="21" t="s">
        <v>66</v>
      </c>
      <c r="H70" s="21" t="s">
        <v>67</v>
      </c>
      <c r="I70" s="21" t="s">
        <v>68</v>
      </c>
      <c r="J70" s="22" t="s">
        <v>69</v>
      </c>
      <c r="K70" s="20" t="s">
        <v>70</v>
      </c>
      <c r="L70" s="21" t="s">
        <v>71</v>
      </c>
      <c r="M70" s="21" t="s">
        <v>72</v>
      </c>
      <c r="N70" s="21" t="s">
        <v>73</v>
      </c>
      <c r="O70" s="21" t="s">
        <v>74</v>
      </c>
      <c r="P70" s="21" t="s">
        <v>75</v>
      </c>
      <c r="Q70" s="21" t="s">
        <v>76</v>
      </c>
      <c r="R70" s="21" t="s">
        <v>77</v>
      </c>
      <c r="S70" s="21" t="s">
        <v>78</v>
      </c>
      <c r="T70" s="21" t="s">
        <v>79</v>
      </c>
      <c r="U70" s="21" t="s">
        <v>80</v>
      </c>
      <c r="V70" s="21" t="s">
        <v>81</v>
      </c>
      <c r="W70" s="21" t="s">
        <v>82</v>
      </c>
      <c r="X70" s="21" t="s">
        <v>83</v>
      </c>
      <c r="Y70" s="22" t="s">
        <v>84</v>
      </c>
    </row>
    <row r="71" spans="1:25" ht="114.75" x14ac:dyDescent="0.25">
      <c r="A71" s="55" t="s">
        <v>181</v>
      </c>
      <c r="B71" s="9">
        <v>1</v>
      </c>
      <c r="C71" s="23" t="s">
        <v>182</v>
      </c>
      <c r="D71" s="23" t="s">
        <v>183</v>
      </c>
      <c r="E71" s="23" t="s">
        <v>152</v>
      </c>
      <c r="F71" s="23" t="s">
        <v>174</v>
      </c>
      <c r="G71" s="23" t="s">
        <v>90</v>
      </c>
      <c r="H71" s="24" t="s">
        <v>91</v>
      </c>
      <c r="I71" s="25">
        <v>7</v>
      </c>
      <c r="J71" s="59"/>
      <c r="K71" s="9">
        <v>1</v>
      </c>
      <c r="L71" s="26"/>
      <c r="M71" s="27"/>
      <c r="N71" s="28">
        <f>IF(M71&gt;0,ROUND(L71/M71,4),0)</f>
        <v>0</v>
      </c>
      <c r="O71" s="29"/>
      <c r="P71" s="30"/>
      <c r="Q71" s="28">
        <f>ROUND(ROUND(N71,4)*(1-O71),4)</f>
        <v>0</v>
      </c>
      <c r="R71" s="28">
        <f>ROUND(ROUND(Q71,4)*(1+P71),4)</f>
        <v>0</v>
      </c>
      <c r="S71" s="28">
        <f>ROUND($I71*Q71,4)</f>
        <v>0</v>
      </c>
      <c r="T71" s="28">
        <f>ROUND($I71*R71,4)</f>
        <v>0</v>
      </c>
      <c r="U71" s="31"/>
      <c r="V71" s="31"/>
      <c r="W71" s="31"/>
      <c r="X71" s="31"/>
      <c r="Y71" s="32"/>
    </row>
    <row r="72" spans="1:25" ht="114.75" x14ac:dyDescent="0.25">
      <c r="A72" s="56" t="s">
        <v>184</v>
      </c>
      <c r="B72" s="11">
        <v>2</v>
      </c>
      <c r="C72" s="33" t="s">
        <v>185</v>
      </c>
      <c r="D72" s="33" t="s">
        <v>186</v>
      </c>
      <c r="E72" s="33" t="s">
        <v>152</v>
      </c>
      <c r="F72" s="33" t="s">
        <v>174</v>
      </c>
      <c r="G72" s="33" t="s">
        <v>90</v>
      </c>
      <c r="H72" s="34" t="s">
        <v>91</v>
      </c>
      <c r="I72" s="35">
        <v>10</v>
      </c>
      <c r="J72" s="60"/>
      <c r="K72" s="11">
        <v>1</v>
      </c>
      <c r="L72" s="36"/>
      <c r="M72" s="37"/>
      <c r="N72" s="38">
        <f>IF(M72&gt;0,ROUND(L72/M72,4),0)</f>
        <v>0</v>
      </c>
      <c r="O72" s="39"/>
      <c r="P72" s="40"/>
      <c r="Q72" s="38">
        <f>ROUND(ROUND(N72,4)*(1-O72),4)</f>
        <v>0</v>
      </c>
      <c r="R72" s="38">
        <f>ROUND(ROUND(Q72,4)*(1+P72),4)</f>
        <v>0</v>
      </c>
      <c r="S72" s="38">
        <f>ROUND($I72*Q72,4)</f>
        <v>0</v>
      </c>
      <c r="T72" s="38">
        <f>ROUND($I72*R72,4)</f>
        <v>0</v>
      </c>
      <c r="U72" s="41"/>
      <c r="V72" s="41"/>
      <c r="W72" s="41"/>
      <c r="X72" s="41"/>
      <c r="Y72" s="42"/>
    </row>
    <row r="73" spans="1:25" ht="114.75" x14ac:dyDescent="0.25">
      <c r="A73" s="56" t="s">
        <v>187</v>
      </c>
      <c r="B73" s="11">
        <v>3</v>
      </c>
      <c r="C73" s="33" t="s">
        <v>188</v>
      </c>
      <c r="D73" s="33" t="s">
        <v>189</v>
      </c>
      <c r="E73" s="33" t="s">
        <v>152</v>
      </c>
      <c r="F73" s="33" t="s">
        <v>174</v>
      </c>
      <c r="G73" s="33" t="s">
        <v>90</v>
      </c>
      <c r="H73" s="34" t="s">
        <v>91</v>
      </c>
      <c r="I73" s="35">
        <v>14</v>
      </c>
      <c r="J73" s="60"/>
      <c r="K73" s="11">
        <v>1</v>
      </c>
      <c r="L73" s="36"/>
      <c r="M73" s="37"/>
      <c r="N73" s="38">
        <f>IF(M73&gt;0,ROUND(L73/M73,4),0)</f>
        <v>0</v>
      </c>
      <c r="O73" s="39"/>
      <c r="P73" s="40"/>
      <c r="Q73" s="38">
        <f>ROUND(ROUND(N73,4)*(1-O73),4)</f>
        <v>0</v>
      </c>
      <c r="R73" s="38">
        <f>ROUND(ROUND(Q73,4)*(1+P73),4)</f>
        <v>0</v>
      </c>
      <c r="S73" s="38">
        <f>ROUND($I73*Q73,4)</f>
        <v>0</v>
      </c>
      <c r="T73" s="38">
        <f>ROUND($I73*R73,4)</f>
        <v>0</v>
      </c>
      <c r="U73" s="41"/>
      <c r="V73" s="41"/>
      <c r="W73" s="41"/>
      <c r="X73" s="41"/>
      <c r="Y73" s="42"/>
    </row>
    <row r="74" spans="1:25" ht="114.75" x14ac:dyDescent="0.25">
      <c r="A74" s="56" t="s">
        <v>190</v>
      </c>
      <c r="B74" s="11">
        <v>4</v>
      </c>
      <c r="C74" s="33" t="s">
        <v>191</v>
      </c>
      <c r="D74" s="33" t="s">
        <v>192</v>
      </c>
      <c r="E74" s="33" t="s">
        <v>152</v>
      </c>
      <c r="F74" s="33" t="s">
        <v>174</v>
      </c>
      <c r="G74" s="33" t="s">
        <v>90</v>
      </c>
      <c r="H74" s="34" t="s">
        <v>91</v>
      </c>
      <c r="I74" s="35">
        <v>6</v>
      </c>
      <c r="J74" s="60"/>
      <c r="K74" s="11">
        <v>1</v>
      </c>
      <c r="L74" s="36"/>
      <c r="M74" s="37"/>
      <c r="N74" s="38">
        <f>IF(M74&gt;0,ROUND(L74/M74,4),0)</f>
        <v>0</v>
      </c>
      <c r="O74" s="39"/>
      <c r="P74" s="40"/>
      <c r="Q74" s="38">
        <f>ROUND(ROUND(N74,4)*(1-O74),4)</f>
        <v>0</v>
      </c>
      <c r="R74" s="38">
        <f>ROUND(ROUND(Q74,4)*(1+P74),4)</f>
        <v>0</v>
      </c>
      <c r="S74" s="38">
        <f>ROUND($I74*Q74,4)</f>
        <v>0</v>
      </c>
      <c r="T74" s="38">
        <f>ROUND($I74*R74,4)</f>
        <v>0</v>
      </c>
      <c r="U74" s="41"/>
      <c r="V74" s="41"/>
      <c r="W74" s="41"/>
      <c r="X74" s="41"/>
      <c r="Y74" s="42"/>
    </row>
    <row r="75" spans="1:25" ht="115.5" thickBot="1" x14ac:dyDescent="0.3">
      <c r="A75" s="57" t="s">
        <v>193</v>
      </c>
      <c r="B75" s="13">
        <v>5</v>
      </c>
      <c r="C75" s="43" t="s">
        <v>194</v>
      </c>
      <c r="D75" s="43" t="s">
        <v>195</v>
      </c>
      <c r="E75" s="43" t="s">
        <v>152</v>
      </c>
      <c r="F75" s="43" t="s">
        <v>174</v>
      </c>
      <c r="G75" s="43" t="s">
        <v>90</v>
      </c>
      <c r="H75" s="44" t="s">
        <v>91</v>
      </c>
      <c r="I75" s="45">
        <v>22</v>
      </c>
      <c r="J75" s="61"/>
      <c r="K75" s="13">
        <v>1</v>
      </c>
      <c r="L75" s="46"/>
      <c r="M75" s="47"/>
      <c r="N75" s="48">
        <f>IF(M75&gt;0,ROUND(L75/M75,4),0)</f>
        <v>0</v>
      </c>
      <c r="O75" s="49"/>
      <c r="P75" s="50"/>
      <c r="Q75" s="48">
        <f>ROUND(ROUND(N75,4)*(1-O75),4)</f>
        <v>0</v>
      </c>
      <c r="R75" s="48">
        <f>ROUND(ROUND(Q75,4)*(1+P75),4)</f>
        <v>0</v>
      </c>
      <c r="S75" s="48">
        <f>ROUND($I75*Q75,4)</f>
        <v>0</v>
      </c>
      <c r="T75" s="48">
        <f>ROUND($I75*R75,4)</f>
        <v>0</v>
      </c>
      <c r="U75" s="51"/>
      <c r="V75" s="51"/>
      <c r="W75" s="51"/>
      <c r="X75" s="51"/>
      <c r="Y75" s="52"/>
    </row>
    <row r="76" spans="1:25" ht="13.5" thickBot="1" x14ac:dyDescent="0.3">
      <c r="R76" s="62" t="s">
        <v>108</v>
      </c>
      <c r="S76" s="63">
        <f>SUM(S71:S75)</f>
        <v>0</v>
      </c>
      <c r="T76" s="64">
        <f>SUM(T71:T75)</f>
        <v>0</v>
      </c>
    </row>
    <row r="78" spans="1:25" ht="13.5" thickBot="1" x14ac:dyDescent="0.3"/>
    <row r="79" spans="1:25" ht="13.5" thickBot="1" x14ac:dyDescent="0.3">
      <c r="A79" s="53" t="s">
        <v>55</v>
      </c>
      <c r="B79" s="58" t="s">
        <v>196</v>
      </c>
      <c r="C79" s="19" t="s">
        <v>197</v>
      </c>
      <c r="D79" s="19"/>
      <c r="E79" s="19"/>
      <c r="F79" s="19"/>
      <c r="G79" s="19"/>
      <c r="H79" s="19" t="s">
        <v>58</v>
      </c>
      <c r="I79" s="19"/>
      <c r="J79" s="8"/>
      <c r="K79" s="7"/>
      <c r="L79" s="19" t="s">
        <v>198</v>
      </c>
      <c r="M79" s="19"/>
      <c r="N79" s="19"/>
      <c r="O79" s="19"/>
      <c r="P79" s="19"/>
      <c r="Q79" s="19"/>
      <c r="R79" s="19"/>
      <c r="S79" s="19"/>
      <c r="T79" s="19"/>
      <c r="U79" s="19"/>
      <c r="V79" s="19"/>
      <c r="W79" s="19"/>
      <c r="X79" s="19"/>
      <c r="Y79" s="8"/>
    </row>
    <row r="80" spans="1:25" ht="51.75" thickBot="1" x14ac:dyDescent="0.3">
      <c r="A80" s="54" t="s">
        <v>60</v>
      </c>
      <c r="B80" s="20" t="s">
        <v>61</v>
      </c>
      <c r="C80" s="21" t="s">
        <v>62</v>
      </c>
      <c r="D80" s="21" t="s">
        <v>63</v>
      </c>
      <c r="E80" s="21" t="s">
        <v>64</v>
      </c>
      <c r="F80" s="21" t="s">
        <v>65</v>
      </c>
      <c r="G80" s="21" t="s">
        <v>66</v>
      </c>
      <c r="H80" s="21" t="s">
        <v>67</v>
      </c>
      <c r="I80" s="21" t="s">
        <v>68</v>
      </c>
      <c r="J80" s="22" t="s">
        <v>69</v>
      </c>
      <c r="K80" s="20" t="s">
        <v>70</v>
      </c>
      <c r="L80" s="21" t="s">
        <v>71</v>
      </c>
      <c r="M80" s="21" t="s">
        <v>72</v>
      </c>
      <c r="N80" s="21" t="s">
        <v>73</v>
      </c>
      <c r="O80" s="21" t="s">
        <v>74</v>
      </c>
      <c r="P80" s="21" t="s">
        <v>75</v>
      </c>
      <c r="Q80" s="21" t="s">
        <v>76</v>
      </c>
      <c r="R80" s="21" t="s">
        <v>77</v>
      </c>
      <c r="S80" s="21" t="s">
        <v>78</v>
      </c>
      <c r="T80" s="21" t="s">
        <v>79</v>
      </c>
      <c r="U80" s="21" t="s">
        <v>80</v>
      </c>
      <c r="V80" s="21" t="s">
        <v>81</v>
      </c>
      <c r="W80" s="21" t="s">
        <v>82</v>
      </c>
      <c r="X80" s="21" t="s">
        <v>83</v>
      </c>
      <c r="Y80" s="22" t="s">
        <v>84</v>
      </c>
    </row>
    <row r="81" spans="1:25" ht="38.25" x14ac:dyDescent="0.25">
      <c r="A81" s="55" t="s">
        <v>199</v>
      </c>
      <c r="B81" s="9">
        <v>1</v>
      </c>
      <c r="C81" s="23" t="s">
        <v>200</v>
      </c>
      <c r="D81" s="23" t="s">
        <v>201</v>
      </c>
      <c r="E81" s="23" t="s">
        <v>202</v>
      </c>
      <c r="F81" s="23" t="s">
        <v>203</v>
      </c>
      <c r="G81" s="23" t="s">
        <v>90</v>
      </c>
      <c r="H81" s="24" t="s">
        <v>91</v>
      </c>
      <c r="I81" s="25">
        <v>100</v>
      </c>
      <c r="J81" s="59"/>
      <c r="K81" s="9">
        <v>1</v>
      </c>
      <c r="L81" s="26"/>
      <c r="M81" s="27"/>
      <c r="N81" s="28">
        <f>IF(M81&gt;0,ROUND(L81/M81,4),0)</f>
        <v>0</v>
      </c>
      <c r="O81" s="29"/>
      <c r="P81" s="30"/>
      <c r="Q81" s="28">
        <f>ROUND(ROUND(N81,4)*(1-O81),4)</f>
        <v>0</v>
      </c>
      <c r="R81" s="28">
        <f>ROUND(ROUND(Q81,4)*(1+P81),4)</f>
        <v>0</v>
      </c>
      <c r="S81" s="28">
        <f>ROUND($I81*Q81,4)</f>
        <v>0</v>
      </c>
      <c r="T81" s="28">
        <f>ROUND($I81*R81,4)</f>
        <v>0</v>
      </c>
      <c r="U81" s="31"/>
      <c r="V81" s="31"/>
      <c r="W81" s="31"/>
      <c r="X81" s="31"/>
      <c r="Y81" s="32"/>
    </row>
    <row r="82" spans="1:25" ht="38.25" x14ac:dyDescent="0.25">
      <c r="A82" s="56" t="s">
        <v>204</v>
      </c>
      <c r="B82" s="11">
        <v>2</v>
      </c>
      <c r="C82" s="33" t="s">
        <v>205</v>
      </c>
      <c r="D82" s="33" t="s">
        <v>201</v>
      </c>
      <c r="E82" s="33" t="s">
        <v>202</v>
      </c>
      <c r="F82" s="33" t="s">
        <v>203</v>
      </c>
      <c r="G82" s="33" t="s">
        <v>90</v>
      </c>
      <c r="H82" s="34" t="s">
        <v>91</v>
      </c>
      <c r="I82" s="35">
        <v>100</v>
      </c>
      <c r="J82" s="60"/>
      <c r="K82" s="11">
        <v>1</v>
      </c>
      <c r="L82" s="36"/>
      <c r="M82" s="37"/>
      <c r="N82" s="38">
        <f>IF(M82&gt;0,ROUND(L82/M82,4),0)</f>
        <v>0</v>
      </c>
      <c r="O82" s="39"/>
      <c r="P82" s="40"/>
      <c r="Q82" s="38">
        <f>ROUND(ROUND(N82,4)*(1-O82),4)</f>
        <v>0</v>
      </c>
      <c r="R82" s="38">
        <f>ROUND(ROUND(Q82,4)*(1+P82),4)</f>
        <v>0</v>
      </c>
      <c r="S82" s="38">
        <f>ROUND($I82*Q82,4)</f>
        <v>0</v>
      </c>
      <c r="T82" s="38">
        <f>ROUND($I82*R82,4)</f>
        <v>0</v>
      </c>
      <c r="U82" s="41"/>
      <c r="V82" s="41"/>
      <c r="W82" s="41"/>
      <c r="X82" s="41"/>
      <c r="Y82" s="42"/>
    </row>
    <row r="83" spans="1:25" ht="38.25" x14ac:dyDescent="0.25">
      <c r="A83" s="56" t="s">
        <v>206</v>
      </c>
      <c r="B83" s="11">
        <v>3</v>
      </c>
      <c r="C83" s="33" t="s">
        <v>207</v>
      </c>
      <c r="D83" s="33" t="s">
        <v>201</v>
      </c>
      <c r="E83" s="33" t="s">
        <v>202</v>
      </c>
      <c r="F83" s="33" t="s">
        <v>203</v>
      </c>
      <c r="G83" s="33" t="s">
        <v>90</v>
      </c>
      <c r="H83" s="34" t="s">
        <v>91</v>
      </c>
      <c r="I83" s="35">
        <v>60</v>
      </c>
      <c r="J83" s="60"/>
      <c r="K83" s="11">
        <v>1</v>
      </c>
      <c r="L83" s="36"/>
      <c r="M83" s="37"/>
      <c r="N83" s="38">
        <f>IF(M83&gt;0,ROUND(L83/M83,4),0)</f>
        <v>0</v>
      </c>
      <c r="O83" s="39"/>
      <c r="P83" s="40"/>
      <c r="Q83" s="38">
        <f>ROUND(ROUND(N83,4)*(1-O83),4)</f>
        <v>0</v>
      </c>
      <c r="R83" s="38">
        <f>ROUND(ROUND(Q83,4)*(1+P83),4)</f>
        <v>0</v>
      </c>
      <c r="S83" s="38">
        <f>ROUND($I83*Q83,4)</f>
        <v>0</v>
      </c>
      <c r="T83" s="38">
        <f>ROUND($I83*R83,4)</f>
        <v>0</v>
      </c>
      <c r="U83" s="41"/>
      <c r="V83" s="41"/>
      <c r="W83" s="41"/>
      <c r="X83" s="41"/>
      <c r="Y83" s="42"/>
    </row>
    <row r="84" spans="1:25" ht="39" thickBot="1" x14ac:dyDescent="0.3">
      <c r="A84" s="57" t="s">
        <v>208</v>
      </c>
      <c r="B84" s="13">
        <v>4</v>
      </c>
      <c r="C84" s="43" t="s">
        <v>209</v>
      </c>
      <c r="D84" s="43" t="s">
        <v>201</v>
      </c>
      <c r="E84" s="43" t="s">
        <v>202</v>
      </c>
      <c r="F84" s="43" t="s">
        <v>203</v>
      </c>
      <c r="G84" s="43" t="s">
        <v>90</v>
      </c>
      <c r="H84" s="44" t="s">
        <v>91</v>
      </c>
      <c r="I84" s="45">
        <v>60</v>
      </c>
      <c r="J84" s="61"/>
      <c r="K84" s="13">
        <v>1</v>
      </c>
      <c r="L84" s="46"/>
      <c r="M84" s="47"/>
      <c r="N84" s="48">
        <f>IF(M84&gt;0,ROUND(L84/M84,4),0)</f>
        <v>0</v>
      </c>
      <c r="O84" s="49"/>
      <c r="P84" s="50"/>
      <c r="Q84" s="48">
        <f>ROUND(ROUND(N84,4)*(1-O84),4)</f>
        <v>0</v>
      </c>
      <c r="R84" s="48">
        <f>ROUND(ROUND(Q84,4)*(1+P84),4)</f>
        <v>0</v>
      </c>
      <c r="S84" s="48">
        <f>ROUND($I84*Q84,4)</f>
        <v>0</v>
      </c>
      <c r="T84" s="48">
        <f>ROUND($I84*R84,4)</f>
        <v>0</v>
      </c>
      <c r="U84" s="51"/>
      <c r="V84" s="51"/>
      <c r="W84" s="51"/>
      <c r="X84" s="51"/>
      <c r="Y84" s="52"/>
    </row>
    <row r="85" spans="1:25" ht="13.5" thickBot="1" x14ac:dyDescent="0.3">
      <c r="R85" s="62" t="s">
        <v>108</v>
      </c>
      <c r="S85" s="63">
        <f>SUM(S81:S84)</f>
        <v>0</v>
      </c>
      <c r="T85" s="64">
        <f>SUM(T81:T84)</f>
        <v>0</v>
      </c>
    </row>
    <row r="87" spans="1:25" ht="13.5" thickBot="1" x14ac:dyDescent="0.3"/>
    <row r="88" spans="1:25" ht="13.5" thickBot="1" x14ac:dyDescent="0.3">
      <c r="A88" s="53" t="s">
        <v>55</v>
      </c>
      <c r="B88" s="58" t="s">
        <v>210</v>
      </c>
      <c r="C88" s="19" t="s">
        <v>211</v>
      </c>
      <c r="D88" s="19"/>
      <c r="E88" s="19"/>
      <c r="F88" s="19"/>
      <c r="G88" s="19"/>
      <c r="H88" s="19" t="s">
        <v>58</v>
      </c>
      <c r="I88" s="19"/>
      <c r="J88" s="8"/>
      <c r="K88" s="7"/>
      <c r="L88" s="19" t="s">
        <v>212</v>
      </c>
      <c r="M88" s="19"/>
      <c r="N88" s="19"/>
      <c r="O88" s="19"/>
      <c r="P88" s="19"/>
      <c r="Q88" s="19"/>
      <c r="R88" s="19"/>
      <c r="S88" s="19"/>
      <c r="T88" s="19"/>
      <c r="U88" s="19"/>
      <c r="V88" s="19"/>
      <c r="W88" s="19"/>
      <c r="X88" s="19"/>
      <c r="Y88" s="8"/>
    </row>
    <row r="89" spans="1:25" ht="51.75" thickBot="1" x14ac:dyDescent="0.3">
      <c r="A89" s="54" t="s">
        <v>60</v>
      </c>
      <c r="B89" s="20" t="s">
        <v>61</v>
      </c>
      <c r="C89" s="21" t="s">
        <v>62</v>
      </c>
      <c r="D89" s="21" t="s">
        <v>63</v>
      </c>
      <c r="E89" s="21" t="s">
        <v>64</v>
      </c>
      <c r="F89" s="21" t="s">
        <v>65</v>
      </c>
      <c r="G89" s="21" t="s">
        <v>66</v>
      </c>
      <c r="H89" s="21" t="s">
        <v>67</v>
      </c>
      <c r="I89" s="21" t="s">
        <v>68</v>
      </c>
      <c r="J89" s="22" t="s">
        <v>69</v>
      </c>
      <c r="K89" s="20" t="s">
        <v>70</v>
      </c>
      <c r="L89" s="21" t="s">
        <v>71</v>
      </c>
      <c r="M89" s="21" t="s">
        <v>72</v>
      </c>
      <c r="N89" s="21" t="s">
        <v>73</v>
      </c>
      <c r="O89" s="21" t="s">
        <v>74</v>
      </c>
      <c r="P89" s="21" t="s">
        <v>75</v>
      </c>
      <c r="Q89" s="21" t="s">
        <v>76</v>
      </c>
      <c r="R89" s="21" t="s">
        <v>77</v>
      </c>
      <c r="S89" s="21" t="s">
        <v>78</v>
      </c>
      <c r="T89" s="21" t="s">
        <v>79</v>
      </c>
      <c r="U89" s="21" t="s">
        <v>80</v>
      </c>
      <c r="V89" s="21" t="s">
        <v>81</v>
      </c>
      <c r="W89" s="21" t="s">
        <v>82</v>
      </c>
      <c r="X89" s="21" t="s">
        <v>83</v>
      </c>
      <c r="Y89" s="22" t="s">
        <v>84</v>
      </c>
    </row>
    <row r="90" spans="1:25" ht="166.5" thickBot="1" x14ac:dyDescent="0.3">
      <c r="A90" s="75" t="s">
        <v>213</v>
      </c>
      <c r="B90" s="76">
        <v>1</v>
      </c>
      <c r="C90" s="65" t="s">
        <v>214</v>
      </c>
      <c r="D90" s="65" t="s">
        <v>215</v>
      </c>
      <c r="E90" s="65" t="s">
        <v>216</v>
      </c>
      <c r="F90" s="65" t="s">
        <v>90</v>
      </c>
      <c r="G90" s="65" t="s">
        <v>90</v>
      </c>
      <c r="H90" s="66" t="s">
        <v>91</v>
      </c>
      <c r="I90" s="67">
        <v>250</v>
      </c>
      <c r="J90" s="77"/>
      <c r="K90" s="76">
        <v>1</v>
      </c>
      <c r="L90" s="68"/>
      <c r="M90" s="69"/>
      <c r="N90" s="70">
        <f>IF(M90&gt;0,ROUND(L90/M90,4),0)</f>
        <v>0</v>
      </c>
      <c r="O90" s="71"/>
      <c r="P90" s="72"/>
      <c r="Q90" s="70">
        <f>ROUND(ROUND(N90,4)*(1-O90),4)</f>
        <v>0</v>
      </c>
      <c r="R90" s="70">
        <f>ROUND(ROUND(Q90,4)*(1+P90),4)</f>
        <v>0</v>
      </c>
      <c r="S90" s="70">
        <f>ROUND($I90*Q90,4)</f>
        <v>0</v>
      </c>
      <c r="T90" s="70">
        <f>ROUND($I90*R90,4)</f>
        <v>0</v>
      </c>
      <c r="U90" s="73"/>
      <c r="V90" s="73"/>
      <c r="W90" s="73"/>
      <c r="X90" s="73"/>
      <c r="Y90" s="74"/>
    </row>
    <row r="91" spans="1:25" ht="13.5" thickBot="1" x14ac:dyDescent="0.3">
      <c r="R91" s="62" t="s">
        <v>108</v>
      </c>
      <c r="S91" s="63">
        <f>SUM(S90:S90)</f>
        <v>0</v>
      </c>
      <c r="T91" s="64">
        <f>SUM(T90:T90)</f>
        <v>0</v>
      </c>
    </row>
    <row r="93" spans="1:25" ht="13.5" thickBot="1" x14ac:dyDescent="0.3"/>
    <row r="94" spans="1:25" ht="13.5" thickBot="1" x14ac:dyDescent="0.3">
      <c r="A94" s="53" t="s">
        <v>55</v>
      </c>
      <c r="B94" s="58" t="s">
        <v>217</v>
      </c>
      <c r="C94" s="19" t="s">
        <v>218</v>
      </c>
      <c r="D94" s="19"/>
      <c r="E94" s="19"/>
      <c r="F94" s="19"/>
      <c r="G94" s="19"/>
      <c r="H94" s="19" t="s">
        <v>58</v>
      </c>
      <c r="I94" s="19"/>
      <c r="J94" s="8"/>
      <c r="K94" s="7"/>
      <c r="L94" s="19" t="s">
        <v>219</v>
      </c>
      <c r="M94" s="19"/>
      <c r="N94" s="19"/>
      <c r="O94" s="19"/>
      <c r="P94" s="19"/>
      <c r="Q94" s="19"/>
      <c r="R94" s="19"/>
      <c r="S94" s="19"/>
      <c r="T94" s="19"/>
      <c r="U94" s="19"/>
      <c r="V94" s="19"/>
      <c r="W94" s="19"/>
      <c r="X94" s="19"/>
      <c r="Y94" s="8"/>
    </row>
    <row r="95" spans="1:25" ht="51.75" thickBot="1" x14ac:dyDescent="0.3">
      <c r="A95" s="54" t="s">
        <v>60</v>
      </c>
      <c r="B95" s="20" t="s">
        <v>61</v>
      </c>
      <c r="C95" s="21" t="s">
        <v>62</v>
      </c>
      <c r="D95" s="21" t="s">
        <v>63</v>
      </c>
      <c r="E95" s="21" t="s">
        <v>64</v>
      </c>
      <c r="F95" s="21" t="s">
        <v>65</v>
      </c>
      <c r="G95" s="21" t="s">
        <v>66</v>
      </c>
      <c r="H95" s="21" t="s">
        <v>67</v>
      </c>
      <c r="I95" s="21" t="s">
        <v>68</v>
      </c>
      <c r="J95" s="22" t="s">
        <v>69</v>
      </c>
      <c r="K95" s="20" t="s">
        <v>70</v>
      </c>
      <c r="L95" s="21" t="s">
        <v>71</v>
      </c>
      <c r="M95" s="21" t="s">
        <v>72</v>
      </c>
      <c r="N95" s="21" t="s">
        <v>73</v>
      </c>
      <c r="O95" s="21" t="s">
        <v>74</v>
      </c>
      <c r="P95" s="21" t="s">
        <v>75</v>
      </c>
      <c r="Q95" s="21" t="s">
        <v>76</v>
      </c>
      <c r="R95" s="21" t="s">
        <v>77</v>
      </c>
      <c r="S95" s="21" t="s">
        <v>78</v>
      </c>
      <c r="T95" s="21" t="s">
        <v>79</v>
      </c>
      <c r="U95" s="21" t="s">
        <v>80</v>
      </c>
      <c r="V95" s="21" t="s">
        <v>81</v>
      </c>
      <c r="W95" s="21" t="s">
        <v>82</v>
      </c>
      <c r="X95" s="21" t="s">
        <v>83</v>
      </c>
      <c r="Y95" s="22" t="s">
        <v>84</v>
      </c>
    </row>
    <row r="96" spans="1:25" ht="64.5" thickBot="1" x14ac:dyDescent="0.3">
      <c r="A96" s="75" t="s">
        <v>220</v>
      </c>
      <c r="B96" s="76">
        <v>1</v>
      </c>
      <c r="C96" s="65" t="s">
        <v>221</v>
      </c>
      <c r="D96" s="65" t="s">
        <v>222</v>
      </c>
      <c r="E96" s="65" t="s">
        <v>90</v>
      </c>
      <c r="F96" s="65" t="s">
        <v>90</v>
      </c>
      <c r="G96" s="65" t="s">
        <v>90</v>
      </c>
      <c r="H96" s="66" t="s">
        <v>91</v>
      </c>
      <c r="I96" s="67">
        <v>850</v>
      </c>
      <c r="J96" s="77"/>
      <c r="K96" s="76">
        <v>1</v>
      </c>
      <c r="L96" s="68"/>
      <c r="M96" s="69"/>
      <c r="N96" s="70">
        <f>IF(M96&gt;0,ROUND(L96/M96,4),0)</f>
        <v>0</v>
      </c>
      <c r="O96" s="71"/>
      <c r="P96" s="72"/>
      <c r="Q96" s="70">
        <f>ROUND(ROUND(N96,4)*(1-O96),4)</f>
        <v>0</v>
      </c>
      <c r="R96" s="70">
        <f>ROUND(ROUND(Q96,4)*(1+P96),4)</f>
        <v>0</v>
      </c>
      <c r="S96" s="70">
        <f>ROUND($I96*Q96,4)</f>
        <v>0</v>
      </c>
      <c r="T96" s="70">
        <f>ROUND($I96*R96,4)</f>
        <v>0</v>
      </c>
      <c r="U96" s="73"/>
      <c r="V96" s="73"/>
      <c r="W96" s="73"/>
      <c r="X96" s="73"/>
      <c r="Y96" s="74"/>
    </row>
    <row r="97" spans="1:25" ht="13.5" thickBot="1" x14ac:dyDescent="0.3">
      <c r="R97" s="62" t="s">
        <v>108</v>
      </c>
      <c r="S97" s="63">
        <f>SUM(S96:S96)</f>
        <v>0</v>
      </c>
      <c r="T97" s="64">
        <f>SUM(T96:T96)</f>
        <v>0</v>
      </c>
    </row>
    <row r="99" spans="1:25" ht="13.5" thickBot="1" x14ac:dyDescent="0.3"/>
    <row r="100" spans="1:25" ht="13.5" thickBot="1" x14ac:dyDescent="0.3">
      <c r="A100" s="53" t="s">
        <v>55</v>
      </c>
      <c r="B100" s="58" t="s">
        <v>223</v>
      </c>
      <c r="C100" s="19" t="s">
        <v>224</v>
      </c>
      <c r="D100" s="19"/>
      <c r="E100" s="19"/>
      <c r="F100" s="19"/>
      <c r="G100" s="19"/>
      <c r="H100" s="19" t="s">
        <v>58</v>
      </c>
      <c r="I100" s="19"/>
      <c r="J100" s="8"/>
      <c r="K100" s="7"/>
      <c r="L100" s="19" t="s">
        <v>225</v>
      </c>
      <c r="M100" s="19"/>
      <c r="N100" s="19"/>
      <c r="O100" s="19"/>
      <c r="P100" s="19"/>
      <c r="Q100" s="19"/>
      <c r="R100" s="19"/>
      <c r="S100" s="19"/>
      <c r="T100" s="19"/>
      <c r="U100" s="19"/>
      <c r="V100" s="19"/>
      <c r="W100" s="19"/>
      <c r="X100" s="19"/>
      <c r="Y100" s="8"/>
    </row>
    <row r="101" spans="1:25" ht="51.75" thickBot="1" x14ac:dyDescent="0.3">
      <c r="A101" s="54" t="s">
        <v>60</v>
      </c>
      <c r="B101" s="20" t="s">
        <v>61</v>
      </c>
      <c r="C101" s="21" t="s">
        <v>62</v>
      </c>
      <c r="D101" s="21" t="s">
        <v>63</v>
      </c>
      <c r="E101" s="21" t="s">
        <v>64</v>
      </c>
      <c r="F101" s="21" t="s">
        <v>65</v>
      </c>
      <c r="G101" s="21" t="s">
        <v>66</v>
      </c>
      <c r="H101" s="21" t="s">
        <v>67</v>
      </c>
      <c r="I101" s="21" t="s">
        <v>68</v>
      </c>
      <c r="J101" s="22" t="s">
        <v>69</v>
      </c>
      <c r="K101" s="20" t="s">
        <v>70</v>
      </c>
      <c r="L101" s="21" t="s">
        <v>71</v>
      </c>
      <c r="M101" s="21" t="s">
        <v>72</v>
      </c>
      <c r="N101" s="21" t="s">
        <v>73</v>
      </c>
      <c r="O101" s="21" t="s">
        <v>74</v>
      </c>
      <c r="P101" s="21" t="s">
        <v>75</v>
      </c>
      <c r="Q101" s="21" t="s">
        <v>76</v>
      </c>
      <c r="R101" s="21" t="s">
        <v>77</v>
      </c>
      <c r="S101" s="21" t="s">
        <v>78</v>
      </c>
      <c r="T101" s="21" t="s">
        <v>79</v>
      </c>
      <c r="U101" s="21" t="s">
        <v>80</v>
      </c>
      <c r="V101" s="21" t="s">
        <v>81</v>
      </c>
      <c r="W101" s="21" t="s">
        <v>82</v>
      </c>
      <c r="X101" s="21" t="s">
        <v>83</v>
      </c>
      <c r="Y101" s="22" t="s">
        <v>84</v>
      </c>
    </row>
    <row r="102" spans="1:25" ht="128.25" thickBot="1" x14ac:dyDescent="0.3">
      <c r="A102" s="75" t="s">
        <v>226</v>
      </c>
      <c r="B102" s="76">
        <v>1</v>
      </c>
      <c r="C102" s="65" t="s">
        <v>227</v>
      </c>
      <c r="D102" s="65" t="s">
        <v>228</v>
      </c>
      <c r="E102" s="65" t="s">
        <v>229</v>
      </c>
      <c r="F102" s="65" t="s">
        <v>90</v>
      </c>
      <c r="G102" s="65" t="s">
        <v>90</v>
      </c>
      <c r="H102" s="66" t="s">
        <v>91</v>
      </c>
      <c r="I102" s="67">
        <v>7</v>
      </c>
      <c r="J102" s="77"/>
      <c r="K102" s="76">
        <v>1</v>
      </c>
      <c r="L102" s="68"/>
      <c r="M102" s="69"/>
      <c r="N102" s="70">
        <f>IF(M102&gt;0,ROUND(L102/M102,4),0)</f>
        <v>0</v>
      </c>
      <c r="O102" s="71"/>
      <c r="P102" s="72"/>
      <c r="Q102" s="70">
        <f>ROUND(ROUND(N102,4)*(1-O102),4)</f>
        <v>0</v>
      </c>
      <c r="R102" s="70">
        <f>ROUND(ROUND(Q102,4)*(1+P102),4)</f>
        <v>0</v>
      </c>
      <c r="S102" s="70">
        <f>ROUND($I102*Q102,4)</f>
        <v>0</v>
      </c>
      <c r="T102" s="70">
        <f>ROUND($I102*R102,4)</f>
        <v>0</v>
      </c>
      <c r="U102" s="73"/>
      <c r="V102" s="73"/>
      <c r="W102" s="73"/>
      <c r="X102" s="73"/>
      <c r="Y102" s="74"/>
    </row>
    <row r="103" spans="1:25" ht="13.5" thickBot="1" x14ac:dyDescent="0.3">
      <c r="R103" s="62" t="s">
        <v>108</v>
      </c>
      <c r="S103" s="63">
        <f>SUM(S102:S102)</f>
        <v>0</v>
      </c>
      <c r="T103" s="64">
        <f>SUM(T102:T102)</f>
        <v>0</v>
      </c>
    </row>
    <row r="105" spans="1:25" ht="13.5" thickBot="1" x14ac:dyDescent="0.3"/>
    <row r="106" spans="1:25" ht="13.5" thickBot="1" x14ac:dyDescent="0.3">
      <c r="A106" s="53" t="s">
        <v>55</v>
      </c>
      <c r="B106" s="58" t="s">
        <v>230</v>
      </c>
      <c r="C106" s="19" t="s">
        <v>231</v>
      </c>
      <c r="D106" s="19"/>
      <c r="E106" s="19"/>
      <c r="F106" s="19"/>
      <c r="G106" s="19"/>
      <c r="H106" s="19" t="s">
        <v>58</v>
      </c>
      <c r="I106" s="19"/>
      <c r="J106" s="8"/>
      <c r="K106" s="7"/>
      <c r="L106" s="19" t="s">
        <v>232</v>
      </c>
      <c r="M106" s="19"/>
      <c r="N106" s="19"/>
      <c r="O106" s="19"/>
      <c r="P106" s="19"/>
      <c r="Q106" s="19"/>
      <c r="R106" s="19"/>
      <c r="S106" s="19"/>
      <c r="T106" s="19"/>
      <c r="U106" s="19"/>
      <c r="V106" s="19"/>
      <c r="W106" s="19"/>
      <c r="X106" s="19"/>
      <c r="Y106" s="8"/>
    </row>
    <row r="107" spans="1:25" ht="51.75" thickBot="1" x14ac:dyDescent="0.3">
      <c r="A107" s="54" t="s">
        <v>60</v>
      </c>
      <c r="B107" s="20" t="s">
        <v>61</v>
      </c>
      <c r="C107" s="21" t="s">
        <v>62</v>
      </c>
      <c r="D107" s="21" t="s">
        <v>63</v>
      </c>
      <c r="E107" s="21" t="s">
        <v>64</v>
      </c>
      <c r="F107" s="21" t="s">
        <v>65</v>
      </c>
      <c r="G107" s="21" t="s">
        <v>66</v>
      </c>
      <c r="H107" s="21" t="s">
        <v>67</v>
      </c>
      <c r="I107" s="21" t="s">
        <v>68</v>
      </c>
      <c r="J107" s="22" t="s">
        <v>69</v>
      </c>
      <c r="K107" s="20" t="s">
        <v>70</v>
      </c>
      <c r="L107" s="21" t="s">
        <v>71</v>
      </c>
      <c r="M107" s="21" t="s">
        <v>72</v>
      </c>
      <c r="N107" s="21" t="s">
        <v>73</v>
      </c>
      <c r="O107" s="21" t="s">
        <v>74</v>
      </c>
      <c r="P107" s="21" t="s">
        <v>75</v>
      </c>
      <c r="Q107" s="21" t="s">
        <v>76</v>
      </c>
      <c r="R107" s="21" t="s">
        <v>77</v>
      </c>
      <c r="S107" s="21" t="s">
        <v>78</v>
      </c>
      <c r="T107" s="21" t="s">
        <v>79</v>
      </c>
      <c r="U107" s="21" t="s">
        <v>80</v>
      </c>
      <c r="V107" s="21" t="s">
        <v>81</v>
      </c>
      <c r="W107" s="21" t="s">
        <v>82</v>
      </c>
      <c r="X107" s="21" t="s">
        <v>83</v>
      </c>
      <c r="Y107" s="22" t="s">
        <v>84</v>
      </c>
    </row>
    <row r="108" spans="1:25" ht="192" thickBot="1" x14ac:dyDescent="0.3">
      <c r="A108" s="75" t="s">
        <v>233</v>
      </c>
      <c r="B108" s="76">
        <v>1</v>
      </c>
      <c r="C108" s="65" t="s">
        <v>234</v>
      </c>
      <c r="D108" s="65" t="s">
        <v>235</v>
      </c>
      <c r="E108" s="65" t="s">
        <v>236</v>
      </c>
      <c r="F108" s="65" t="s">
        <v>90</v>
      </c>
      <c r="G108" s="65" t="s">
        <v>90</v>
      </c>
      <c r="H108" s="66" t="s">
        <v>91</v>
      </c>
      <c r="I108" s="67">
        <v>20</v>
      </c>
      <c r="J108" s="77"/>
      <c r="K108" s="76">
        <v>1</v>
      </c>
      <c r="L108" s="68"/>
      <c r="M108" s="69"/>
      <c r="N108" s="70">
        <f>IF(M108&gt;0,ROUND(L108/M108,4),0)</f>
        <v>0</v>
      </c>
      <c r="O108" s="71"/>
      <c r="P108" s="72"/>
      <c r="Q108" s="70">
        <f>ROUND(ROUND(N108,4)*(1-O108),4)</f>
        <v>0</v>
      </c>
      <c r="R108" s="70">
        <f>ROUND(ROUND(Q108,4)*(1+P108),4)</f>
        <v>0</v>
      </c>
      <c r="S108" s="70">
        <f>ROUND($I108*Q108,4)</f>
        <v>0</v>
      </c>
      <c r="T108" s="70">
        <f>ROUND($I108*R108,4)</f>
        <v>0</v>
      </c>
      <c r="U108" s="73"/>
      <c r="V108" s="73"/>
      <c r="W108" s="73"/>
      <c r="X108" s="73"/>
      <c r="Y108" s="74"/>
    </row>
    <row r="109" spans="1:25" ht="13.5" thickBot="1" x14ac:dyDescent="0.3">
      <c r="R109" s="62" t="s">
        <v>108</v>
      </c>
      <c r="S109" s="63">
        <f>SUM(S108:S108)</f>
        <v>0</v>
      </c>
      <c r="T109" s="64">
        <f>SUM(T108:T108)</f>
        <v>0</v>
      </c>
    </row>
    <row r="111" spans="1:25" ht="13.5" thickBot="1" x14ac:dyDescent="0.3"/>
    <row r="112" spans="1:25" ht="13.5" thickBot="1" x14ac:dyDescent="0.3">
      <c r="A112" s="53" t="s">
        <v>55</v>
      </c>
      <c r="B112" s="58" t="s">
        <v>237</v>
      </c>
      <c r="C112" s="19" t="s">
        <v>238</v>
      </c>
      <c r="D112" s="19"/>
      <c r="E112" s="19"/>
      <c r="F112" s="19"/>
      <c r="G112" s="19"/>
      <c r="H112" s="19" t="s">
        <v>58</v>
      </c>
      <c r="I112" s="19"/>
      <c r="J112" s="8"/>
      <c r="K112" s="7"/>
      <c r="L112" s="19" t="s">
        <v>239</v>
      </c>
      <c r="M112" s="19"/>
      <c r="N112" s="19"/>
      <c r="O112" s="19"/>
      <c r="P112" s="19"/>
      <c r="Q112" s="19"/>
      <c r="R112" s="19"/>
      <c r="S112" s="19"/>
      <c r="T112" s="19"/>
      <c r="U112" s="19"/>
      <c r="V112" s="19"/>
      <c r="W112" s="19"/>
      <c r="X112" s="19"/>
      <c r="Y112" s="8"/>
    </row>
    <row r="113" spans="1:25" ht="51.75" thickBot="1" x14ac:dyDescent="0.3">
      <c r="A113" s="54" t="s">
        <v>60</v>
      </c>
      <c r="B113" s="20" t="s">
        <v>61</v>
      </c>
      <c r="C113" s="21" t="s">
        <v>62</v>
      </c>
      <c r="D113" s="21" t="s">
        <v>63</v>
      </c>
      <c r="E113" s="21" t="s">
        <v>64</v>
      </c>
      <c r="F113" s="21" t="s">
        <v>65</v>
      </c>
      <c r="G113" s="21" t="s">
        <v>66</v>
      </c>
      <c r="H113" s="21" t="s">
        <v>67</v>
      </c>
      <c r="I113" s="21" t="s">
        <v>68</v>
      </c>
      <c r="J113" s="22" t="s">
        <v>69</v>
      </c>
      <c r="K113" s="20" t="s">
        <v>70</v>
      </c>
      <c r="L113" s="21" t="s">
        <v>71</v>
      </c>
      <c r="M113" s="21" t="s">
        <v>72</v>
      </c>
      <c r="N113" s="21" t="s">
        <v>73</v>
      </c>
      <c r="O113" s="21" t="s">
        <v>74</v>
      </c>
      <c r="P113" s="21" t="s">
        <v>75</v>
      </c>
      <c r="Q113" s="21" t="s">
        <v>76</v>
      </c>
      <c r="R113" s="21" t="s">
        <v>77</v>
      </c>
      <c r="S113" s="21" t="s">
        <v>78</v>
      </c>
      <c r="T113" s="21" t="s">
        <v>79</v>
      </c>
      <c r="U113" s="21" t="s">
        <v>80</v>
      </c>
      <c r="V113" s="21" t="s">
        <v>81</v>
      </c>
      <c r="W113" s="21" t="s">
        <v>82</v>
      </c>
      <c r="X113" s="21" t="s">
        <v>83</v>
      </c>
      <c r="Y113" s="22" t="s">
        <v>84</v>
      </c>
    </row>
    <row r="114" spans="1:25" ht="102" x14ac:dyDescent="0.25">
      <c r="A114" s="55" t="s">
        <v>240</v>
      </c>
      <c r="B114" s="9">
        <v>1</v>
      </c>
      <c r="C114" s="23" t="s">
        <v>241</v>
      </c>
      <c r="D114" s="23" t="s">
        <v>242</v>
      </c>
      <c r="E114" s="23" t="s">
        <v>243</v>
      </c>
      <c r="F114" s="23" t="s">
        <v>244</v>
      </c>
      <c r="G114" s="23" t="s">
        <v>90</v>
      </c>
      <c r="H114" s="24" t="s">
        <v>91</v>
      </c>
      <c r="I114" s="25">
        <v>850</v>
      </c>
      <c r="J114" s="59"/>
      <c r="K114" s="9">
        <v>1</v>
      </c>
      <c r="L114" s="26"/>
      <c r="M114" s="27"/>
      <c r="N114" s="28">
        <f>IF(M114&gt;0,ROUND(L114/M114,4),0)</f>
        <v>0</v>
      </c>
      <c r="O114" s="29"/>
      <c r="P114" s="30"/>
      <c r="Q114" s="28">
        <f>ROUND(ROUND(N114,4)*(1-O114),4)</f>
        <v>0</v>
      </c>
      <c r="R114" s="28">
        <f>ROUND(ROUND(Q114,4)*(1+P114),4)</f>
        <v>0</v>
      </c>
      <c r="S114" s="28">
        <f>ROUND($I114*Q114,4)</f>
        <v>0</v>
      </c>
      <c r="T114" s="28">
        <f>ROUND($I114*R114,4)</f>
        <v>0</v>
      </c>
      <c r="U114" s="31"/>
      <c r="V114" s="31"/>
      <c r="W114" s="31"/>
      <c r="X114" s="31"/>
      <c r="Y114" s="32"/>
    </row>
    <row r="115" spans="1:25" ht="102.75" thickBot="1" x14ac:dyDescent="0.3">
      <c r="A115" s="57" t="s">
        <v>245</v>
      </c>
      <c r="B115" s="13">
        <v>2</v>
      </c>
      <c r="C115" s="43" t="s">
        <v>246</v>
      </c>
      <c r="D115" s="43" t="s">
        <v>247</v>
      </c>
      <c r="E115" s="43" t="s">
        <v>243</v>
      </c>
      <c r="F115" s="43" t="s">
        <v>244</v>
      </c>
      <c r="G115" s="43" t="s">
        <v>90</v>
      </c>
      <c r="H115" s="44" t="s">
        <v>91</v>
      </c>
      <c r="I115" s="45">
        <v>250</v>
      </c>
      <c r="J115" s="61"/>
      <c r="K115" s="13">
        <v>1</v>
      </c>
      <c r="L115" s="46"/>
      <c r="M115" s="47"/>
      <c r="N115" s="48">
        <f>IF(M115&gt;0,ROUND(L115/M115,4),0)</f>
        <v>0</v>
      </c>
      <c r="O115" s="49"/>
      <c r="P115" s="50"/>
      <c r="Q115" s="48">
        <f>ROUND(ROUND(N115,4)*(1-O115),4)</f>
        <v>0</v>
      </c>
      <c r="R115" s="48">
        <f>ROUND(ROUND(Q115,4)*(1+P115),4)</f>
        <v>0</v>
      </c>
      <c r="S115" s="48">
        <f>ROUND($I115*Q115,4)</f>
        <v>0</v>
      </c>
      <c r="T115" s="48">
        <f>ROUND($I115*R115,4)</f>
        <v>0</v>
      </c>
      <c r="U115" s="51"/>
      <c r="V115" s="51"/>
      <c r="W115" s="51"/>
      <c r="X115" s="51"/>
      <c r="Y115" s="52"/>
    </row>
    <row r="116" spans="1:25" ht="13.5" thickBot="1" x14ac:dyDescent="0.3">
      <c r="R116" s="62" t="s">
        <v>108</v>
      </c>
      <c r="S116" s="63">
        <f>SUM(S114:S115)</f>
        <v>0</v>
      </c>
      <c r="T116" s="64">
        <f>SUM(T114:T115)</f>
        <v>0</v>
      </c>
    </row>
    <row r="118" spans="1:25" ht="13.5" thickBot="1" x14ac:dyDescent="0.3"/>
    <row r="119" spans="1:25" ht="13.5" thickBot="1" x14ac:dyDescent="0.3">
      <c r="A119" s="53" t="s">
        <v>55</v>
      </c>
      <c r="B119" s="58" t="s">
        <v>248</v>
      </c>
      <c r="C119" s="19" t="s">
        <v>249</v>
      </c>
      <c r="D119" s="19"/>
      <c r="E119" s="19"/>
      <c r="F119" s="19"/>
      <c r="G119" s="19"/>
      <c r="H119" s="19" t="s">
        <v>58</v>
      </c>
      <c r="I119" s="19"/>
      <c r="J119" s="8"/>
      <c r="K119" s="7"/>
      <c r="L119" s="19" t="s">
        <v>250</v>
      </c>
      <c r="M119" s="19"/>
      <c r="N119" s="19"/>
      <c r="O119" s="19"/>
      <c r="P119" s="19"/>
      <c r="Q119" s="19"/>
      <c r="R119" s="19"/>
      <c r="S119" s="19"/>
      <c r="T119" s="19"/>
      <c r="U119" s="19"/>
      <c r="V119" s="19"/>
      <c r="W119" s="19"/>
      <c r="X119" s="19"/>
      <c r="Y119" s="8"/>
    </row>
    <row r="120" spans="1:25" ht="51.75" thickBot="1" x14ac:dyDescent="0.3">
      <c r="A120" s="54" t="s">
        <v>60</v>
      </c>
      <c r="B120" s="20" t="s">
        <v>61</v>
      </c>
      <c r="C120" s="21" t="s">
        <v>62</v>
      </c>
      <c r="D120" s="21" t="s">
        <v>63</v>
      </c>
      <c r="E120" s="21" t="s">
        <v>64</v>
      </c>
      <c r="F120" s="21" t="s">
        <v>65</v>
      </c>
      <c r="G120" s="21" t="s">
        <v>66</v>
      </c>
      <c r="H120" s="21" t="s">
        <v>67</v>
      </c>
      <c r="I120" s="21" t="s">
        <v>68</v>
      </c>
      <c r="J120" s="22" t="s">
        <v>69</v>
      </c>
      <c r="K120" s="20" t="s">
        <v>70</v>
      </c>
      <c r="L120" s="21" t="s">
        <v>71</v>
      </c>
      <c r="M120" s="21" t="s">
        <v>72</v>
      </c>
      <c r="N120" s="21" t="s">
        <v>73</v>
      </c>
      <c r="O120" s="21" t="s">
        <v>74</v>
      </c>
      <c r="P120" s="21" t="s">
        <v>75</v>
      </c>
      <c r="Q120" s="21" t="s">
        <v>76</v>
      </c>
      <c r="R120" s="21" t="s">
        <v>77</v>
      </c>
      <c r="S120" s="21" t="s">
        <v>78</v>
      </c>
      <c r="T120" s="21" t="s">
        <v>79</v>
      </c>
      <c r="U120" s="21" t="s">
        <v>80</v>
      </c>
      <c r="V120" s="21" t="s">
        <v>81</v>
      </c>
      <c r="W120" s="21" t="s">
        <v>82</v>
      </c>
      <c r="X120" s="21" t="s">
        <v>83</v>
      </c>
      <c r="Y120" s="22" t="s">
        <v>84</v>
      </c>
    </row>
    <row r="121" spans="1:25" ht="63.75" x14ac:dyDescent="0.25">
      <c r="A121" s="55" t="s">
        <v>251</v>
      </c>
      <c r="B121" s="9">
        <v>1</v>
      </c>
      <c r="C121" s="23" t="s">
        <v>252</v>
      </c>
      <c r="D121" s="23" t="s">
        <v>253</v>
      </c>
      <c r="E121" s="23" t="s">
        <v>254</v>
      </c>
      <c r="F121" s="23" t="s">
        <v>255</v>
      </c>
      <c r="G121" s="23" t="s">
        <v>90</v>
      </c>
      <c r="H121" s="24" t="s">
        <v>91</v>
      </c>
      <c r="I121" s="25">
        <v>5</v>
      </c>
      <c r="J121" s="59"/>
      <c r="K121" s="9">
        <v>1</v>
      </c>
      <c r="L121" s="26"/>
      <c r="M121" s="27"/>
      <c r="N121" s="28">
        <f>IF(M121&gt;0,ROUND(L121/M121,4),0)</f>
        <v>0</v>
      </c>
      <c r="O121" s="29"/>
      <c r="P121" s="30"/>
      <c r="Q121" s="28">
        <f>ROUND(ROUND(N121,4)*(1-O121),4)</f>
        <v>0</v>
      </c>
      <c r="R121" s="28">
        <f>ROUND(ROUND(Q121,4)*(1+P121),4)</f>
        <v>0</v>
      </c>
      <c r="S121" s="28">
        <f>ROUND($I121*Q121,4)</f>
        <v>0</v>
      </c>
      <c r="T121" s="28">
        <f>ROUND($I121*R121,4)</f>
        <v>0</v>
      </c>
      <c r="U121" s="31"/>
      <c r="V121" s="31"/>
      <c r="W121" s="31"/>
      <c r="X121" s="31"/>
      <c r="Y121" s="32"/>
    </row>
    <row r="122" spans="1:25" x14ac:dyDescent="0.25">
      <c r="A122" s="56" t="s">
        <v>256</v>
      </c>
      <c r="B122" s="11">
        <v>2</v>
      </c>
      <c r="C122" s="33" t="s">
        <v>257</v>
      </c>
      <c r="D122" s="33" t="s">
        <v>258</v>
      </c>
      <c r="E122" s="33" t="s">
        <v>254</v>
      </c>
      <c r="F122" s="33" t="s">
        <v>259</v>
      </c>
      <c r="G122" s="33" t="s">
        <v>90</v>
      </c>
      <c r="H122" s="34" t="s">
        <v>91</v>
      </c>
      <c r="I122" s="35">
        <v>5</v>
      </c>
      <c r="J122" s="60"/>
      <c r="K122" s="11">
        <v>1</v>
      </c>
      <c r="L122" s="36"/>
      <c r="M122" s="37"/>
      <c r="N122" s="38">
        <f>IF(M122&gt;0,ROUND(L122/M122,4),0)</f>
        <v>0</v>
      </c>
      <c r="O122" s="39"/>
      <c r="P122" s="40"/>
      <c r="Q122" s="38">
        <f>ROUND(ROUND(N122,4)*(1-O122),4)</f>
        <v>0</v>
      </c>
      <c r="R122" s="38">
        <f>ROUND(ROUND(Q122,4)*(1+P122),4)</f>
        <v>0</v>
      </c>
      <c r="S122" s="38">
        <f>ROUND($I122*Q122,4)</f>
        <v>0</v>
      </c>
      <c r="T122" s="38">
        <f>ROUND($I122*R122,4)</f>
        <v>0</v>
      </c>
      <c r="U122" s="41"/>
      <c r="V122" s="41"/>
      <c r="W122" s="41"/>
      <c r="X122" s="41"/>
      <c r="Y122" s="42"/>
    </row>
    <row r="123" spans="1:25" ht="26.25" thickBot="1" x14ac:dyDescent="0.3">
      <c r="A123" s="57" t="s">
        <v>260</v>
      </c>
      <c r="B123" s="13">
        <v>3</v>
      </c>
      <c r="C123" s="43" t="s">
        <v>166</v>
      </c>
      <c r="D123" s="43" t="s">
        <v>261</v>
      </c>
      <c r="E123" s="43" t="s">
        <v>254</v>
      </c>
      <c r="F123" s="43" t="s">
        <v>262</v>
      </c>
      <c r="G123" s="43" t="s">
        <v>90</v>
      </c>
      <c r="H123" s="44" t="s">
        <v>91</v>
      </c>
      <c r="I123" s="45">
        <v>5</v>
      </c>
      <c r="J123" s="61"/>
      <c r="K123" s="13">
        <v>1</v>
      </c>
      <c r="L123" s="46"/>
      <c r="M123" s="47"/>
      <c r="N123" s="48">
        <f>IF(M123&gt;0,ROUND(L123/M123,4),0)</f>
        <v>0</v>
      </c>
      <c r="O123" s="49"/>
      <c r="P123" s="50"/>
      <c r="Q123" s="48">
        <f>ROUND(ROUND(N123,4)*(1-O123),4)</f>
        <v>0</v>
      </c>
      <c r="R123" s="48">
        <f>ROUND(ROUND(Q123,4)*(1+P123),4)</f>
        <v>0</v>
      </c>
      <c r="S123" s="48">
        <f>ROUND($I123*Q123,4)</f>
        <v>0</v>
      </c>
      <c r="T123" s="48">
        <f>ROUND($I123*R123,4)</f>
        <v>0</v>
      </c>
      <c r="U123" s="51"/>
      <c r="V123" s="51"/>
      <c r="W123" s="51"/>
      <c r="X123" s="51"/>
      <c r="Y123" s="52"/>
    </row>
    <row r="124" spans="1:25" ht="13.5" thickBot="1" x14ac:dyDescent="0.3">
      <c r="R124" s="62" t="s">
        <v>108</v>
      </c>
      <c r="S124" s="63">
        <f>SUM(S121:S123)</f>
        <v>0</v>
      </c>
      <c r="T124" s="64">
        <f>SUM(T121:T123)</f>
        <v>0</v>
      </c>
    </row>
    <row r="126" spans="1:25" ht="13.5" thickBot="1" x14ac:dyDescent="0.3"/>
    <row r="127" spans="1:25" ht="13.5" thickBot="1" x14ac:dyDescent="0.3">
      <c r="A127" s="53" t="s">
        <v>55</v>
      </c>
      <c r="B127" s="58" t="s">
        <v>263</v>
      </c>
      <c r="C127" s="19" t="s">
        <v>264</v>
      </c>
      <c r="D127" s="19"/>
      <c r="E127" s="19"/>
      <c r="F127" s="19"/>
      <c r="G127" s="19"/>
      <c r="H127" s="19" t="s">
        <v>127</v>
      </c>
      <c r="I127" s="19"/>
      <c r="J127" s="8"/>
      <c r="K127" s="7"/>
      <c r="L127" s="19" t="s">
        <v>265</v>
      </c>
      <c r="M127" s="19"/>
      <c r="N127" s="19"/>
      <c r="O127" s="19"/>
      <c r="P127" s="19"/>
      <c r="Q127" s="19"/>
      <c r="R127" s="19"/>
      <c r="S127" s="19"/>
      <c r="T127" s="19"/>
      <c r="U127" s="19"/>
      <c r="V127" s="19"/>
      <c r="W127" s="19"/>
      <c r="X127" s="19"/>
      <c r="Y127" s="8"/>
    </row>
    <row r="128" spans="1:25" ht="51.75" thickBot="1" x14ac:dyDescent="0.3">
      <c r="A128" s="54" t="s">
        <v>60</v>
      </c>
      <c r="B128" s="20" t="s">
        <v>61</v>
      </c>
      <c r="C128" s="21" t="s">
        <v>62</v>
      </c>
      <c r="D128" s="21" t="s">
        <v>63</v>
      </c>
      <c r="E128" s="21" t="s">
        <v>64</v>
      </c>
      <c r="F128" s="21" t="s">
        <v>65</v>
      </c>
      <c r="G128" s="21" t="s">
        <v>66</v>
      </c>
      <c r="H128" s="21" t="s">
        <v>67</v>
      </c>
      <c r="I128" s="21" t="s">
        <v>68</v>
      </c>
      <c r="J128" s="22" t="s">
        <v>69</v>
      </c>
      <c r="K128" s="20" t="s">
        <v>70</v>
      </c>
      <c r="L128" s="21" t="s">
        <v>71</v>
      </c>
      <c r="M128" s="21" t="s">
        <v>72</v>
      </c>
      <c r="N128" s="21" t="s">
        <v>73</v>
      </c>
      <c r="O128" s="21" t="s">
        <v>74</v>
      </c>
      <c r="P128" s="21" t="s">
        <v>75</v>
      </c>
      <c r="Q128" s="21" t="s">
        <v>76</v>
      </c>
      <c r="R128" s="21" t="s">
        <v>77</v>
      </c>
      <c r="S128" s="21" t="s">
        <v>78</v>
      </c>
      <c r="T128" s="21" t="s">
        <v>79</v>
      </c>
      <c r="U128" s="21" t="s">
        <v>80</v>
      </c>
      <c r="V128" s="21" t="s">
        <v>81</v>
      </c>
      <c r="W128" s="21" t="s">
        <v>82</v>
      </c>
      <c r="X128" s="21" t="s">
        <v>83</v>
      </c>
      <c r="Y128" s="22" t="s">
        <v>84</v>
      </c>
    </row>
    <row r="129" spans="1:25" ht="25.5" x14ac:dyDescent="0.25">
      <c r="A129" s="55" t="s">
        <v>266</v>
      </c>
      <c r="B129" s="9">
        <v>1</v>
      </c>
      <c r="C129" s="23" t="s">
        <v>267</v>
      </c>
      <c r="D129" s="23" t="s">
        <v>268</v>
      </c>
      <c r="E129" s="23" t="s">
        <v>90</v>
      </c>
      <c r="F129" s="23" t="s">
        <v>90</v>
      </c>
      <c r="G129" s="23" t="s">
        <v>90</v>
      </c>
      <c r="H129" s="24" t="s">
        <v>91</v>
      </c>
      <c r="I129" s="25">
        <v>120</v>
      </c>
      <c r="J129" s="59"/>
      <c r="K129" s="9">
        <v>1</v>
      </c>
      <c r="L129" s="26"/>
      <c r="M129" s="27"/>
      <c r="N129" s="28">
        <f>IF(M129&gt;0,ROUND(L129/M129,4),0)</f>
        <v>0</v>
      </c>
      <c r="O129" s="29"/>
      <c r="P129" s="30"/>
      <c r="Q129" s="28">
        <f>ROUND(ROUND(N129,4)*(1-O129),4)</f>
        <v>0</v>
      </c>
      <c r="R129" s="28">
        <f>ROUND(ROUND(Q129,4)*(1+P129),4)</f>
        <v>0</v>
      </c>
      <c r="S129" s="28">
        <f>ROUND($I129*Q129,4)</f>
        <v>0</v>
      </c>
      <c r="T129" s="28">
        <f>ROUND($I129*R129,4)</f>
        <v>0</v>
      </c>
      <c r="U129" s="31"/>
      <c r="V129" s="31"/>
      <c r="W129" s="31"/>
      <c r="X129" s="31"/>
      <c r="Y129" s="32"/>
    </row>
    <row r="130" spans="1:25" ht="102.75" thickBot="1" x14ac:dyDescent="0.3">
      <c r="A130" s="57" t="s">
        <v>269</v>
      </c>
      <c r="B130" s="13">
        <v>2</v>
      </c>
      <c r="C130" s="43" t="s">
        <v>270</v>
      </c>
      <c r="D130" s="43" t="s">
        <v>271</v>
      </c>
      <c r="E130" s="43" t="s">
        <v>90</v>
      </c>
      <c r="F130" s="43" t="s">
        <v>90</v>
      </c>
      <c r="G130" s="43" t="s">
        <v>90</v>
      </c>
      <c r="H130" s="44" t="s">
        <v>91</v>
      </c>
      <c r="I130" s="45">
        <v>200</v>
      </c>
      <c r="J130" s="61"/>
      <c r="K130" s="13">
        <v>1</v>
      </c>
      <c r="L130" s="46"/>
      <c r="M130" s="47"/>
      <c r="N130" s="48">
        <f>IF(M130&gt;0,ROUND(L130/M130,4),0)</f>
        <v>0</v>
      </c>
      <c r="O130" s="49"/>
      <c r="P130" s="50"/>
      <c r="Q130" s="48">
        <f>ROUND(ROUND(N130,4)*(1-O130),4)</f>
        <v>0</v>
      </c>
      <c r="R130" s="48">
        <f>ROUND(ROUND(Q130,4)*(1+P130),4)</f>
        <v>0</v>
      </c>
      <c r="S130" s="48">
        <f>ROUND($I130*Q130,4)</f>
        <v>0</v>
      </c>
      <c r="T130" s="48">
        <f>ROUND($I130*R130,4)</f>
        <v>0</v>
      </c>
      <c r="U130" s="51"/>
      <c r="V130" s="51"/>
      <c r="W130" s="51"/>
      <c r="X130" s="51"/>
      <c r="Y130" s="52"/>
    </row>
    <row r="131" spans="1:25" ht="13.5" thickBot="1" x14ac:dyDescent="0.3">
      <c r="R131" s="62" t="s">
        <v>108</v>
      </c>
      <c r="S131" s="63">
        <f>SUM(S129:S130)</f>
        <v>0</v>
      </c>
      <c r="T131" s="64">
        <f>SUM(T129:T130)</f>
        <v>0</v>
      </c>
    </row>
    <row r="133" spans="1:25" ht="13.5" thickBot="1" x14ac:dyDescent="0.3"/>
    <row r="134" spans="1:25" ht="13.5" thickBot="1" x14ac:dyDescent="0.3">
      <c r="A134" s="53" t="s">
        <v>55</v>
      </c>
      <c r="B134" s="58" t="s">
        <v>272</v>
      </c>
      <c r="C134" s="19" t="s">
        <v>273</v>
      </c>
      <c r="D134" s="19"/>
      <c r="E134" s="19"/>
      <c r="F134" s="19"/>
      <c r="G134" s="19"/>
      <c r="H134" s="19" t="s">
        <v>127</v>
      </c>
      <c r="I134" s="19"/>
      <c r="J134" s="8"/>
      <c r="K134" s="7"/>
      <c r="L134" s="19" t="s">
        <v>274</v>
      </c>
      <c r="M134" s="19"/>
      <c r="N134" s="19"/>
      <c r="O134" s="19"/>
      <c r="P134" s="19"/>
      <c r="Q134" s="19"/>
      <c r="R134" s="19"/>
      <c r="S134" s="19"/>
      <c r="T134" s="19"/>
      <c r="U134" s="19"/>
      <c r="V134" s="19"/>
      <c r="W134" s="19"/>
      <c r="X134" s="19"/>
      <c r="Y134" s="8"/>
    </row>
    <row r="135" spans="1:25" ht="51.75" thickBot="1" x14ac:dyDescent="0.3">
      <c r="A135" s="54" t="s">
        <v>60</v>
      </c>
      <c r="B135" s="20" t="s">
        <v>61</v>
      </c>
      <c r="C135" s="21" t="s">
        <v>62</v>
      </c>
      <c r="D135" s="21" t="s">
        <v>63</v>
      </c>
      <c r="E135" s="21" t="s">
        <v>64</v>
      </c>
      <c r="F135" s="21" t="s">
        <v>65</v>
      </c>
      <c r="G135" s="21" t="s">
        <v>66</v>
      </c>
      <c r="H135" s="21" t="s">
        <v>67</v>
      </c>
      <c r="I135" s="21" t="s">
        <v>68</v>
      </c>
      <c r="J135" s="22" t="s">
        <v>69</v>
      </c>
      <c r="K135" s="20" t="s">
        <v>70</v>
      </c>
      <c r="L135" s="21" t="s">
        <v>71</v>
      </c>
      <c r="M135" s="21" t="s">
        <v>72</v>
      </c>
      <c r="N135" s="21" t="s">
        <v>73</v>
      </c>
      <c r="O135" s="21" t="s">
        <v>74</v>
      </c>
      <c r="P135" s="21" t="s">
        <v>75</v>
      </c>
      <c r="Q135" s="21" t="s">
        <v>76</v>
      </c>
      <c r="R135" s="21" t="s">
        <v>77</v>
      </c>
      <c r="S135" s="21" t="s">
        <v>78</v>
      </c>
      <c r="T135" s="21" t="s">
        <v>79</v>
      </c>
      <c r="U135" s="21" t="s">
        <v>80</v>
      </c>
      <c r="V135" s="21" t="s">
        <v>81</v>
      </c>
      <c r="W135" s="21" t="s">
        <v>82</v>
      </c>
      <c r="X135" s="21" t="s">
        <v>83</v>
      </c>
      <c r="Y135" s="22" t="s">
        <v>84</v>
      </c>
    </row>
    <row r="136" spans="1:25" ht="76.5" x14ac:dyDescent="0.25">
      <c r="A136" s="55" t="s">
        <v>275</v>
      </c>
      <c r="B136" s="9">
        <v>1</v>
      </c>
      <c r="C136" s="23" t="s">
        <v>276</v>
      </c>
      <c r="D136" s="23" t="s">
        <v>277</v>
      </c>
      <c r="E136" s="23" t="s">
        <v>278</v>
      </c>
      <c r="F136" s="23" t="s">
        <v>90</v>
      </c>
      <c r="G136" s="23" t="s">
        <v>90</v>
      </c>
      <c r="H136" s="24" t="s">
        <v>91</v>
      </c>
      <c r="I136" s="25">
        <v>390</v>
      </c>
      <c r="J136" s="59"/>
      <c r="K136" s="9">
        <v>1</v>
      </c>
      <c r="L136" s="26"/>
      <c r="M136" s="27"/>
      <c r="N136" s="28">
        <f>IF(M136&gt;0,ROUND(L136/M136,4),0)</f>
        <v>0</v>
      </c>
      <c r="O136" s="29"/>
      <c r="P136" s="30"/>
      <c r="Q136" s="28">
        <f>ROUND(ROUND(N136,4)*(1-O136),4)</f>
        <v>0</v>
      </c>
      <c r="R136" s="28">
        <f>ROUND(ROUND(Q136,4)*(1+P136),4)</f>
        <v>0</v>
      </c>
      <c r="S136" s="28">
        <f>ROUND($I136*Q136,4)</f>
        <v>0</v>
      </c>
      <c r="T136" s="28">
        <f>ROUND($I136*R136,4)</f>
        <v>0</v>
      </c>
      <c r="U136" s="31"/>
      <c r="V136" s="31"/>
      <c r="W136" s="31"/>
      <c r="X136" s="31"/>
      <c r="Y136" s="32"/>
    </row>
    <row r="137" spans="1:25" ht="39" thickBot="1" x14ac:dyDescent="0.3">
      <c r="A137" s="57" t="s">
        <v>279</v>
      </c>
      <c r="B137" s="13">
        <v>2</v>
      </c>
      <c r="C137" s="43" t="s">
        <v>280</v>
      </c>
      <c r="D137" s="43" t="s">
        <v>281</v>
      </c>
      <c r="E137" s="43" t="s">
        <v>282</v>
      </c>
      <c r="F137" s="43" t="s">
        <v>90</v>
      </c>
      <c r="G137" s="43" t="s">
        <v>90</v>
      </c>
      <c r="H137" s="44" t="s">
        <v>91</v>
      </c>
      <c r="I137" s="45">
        <v>4700</v>
      </c>
      <c r="J137" s="61"/>
      <c r="K137" s="13">
        <v>1</v>
      </c>
      <c r="L137" s="46"/>
      <c r="M137" s="47"/>
      <c r="N137" s="48">
        <f>IF(M137&gt;0,ROUND(L137/M137,4),0)</f>
        <v>0</v>
      </c>
      <c r="O137" s="49"/>
      <c r="P137" s="50"/>
      <c r="Q137" s="48">
        <f>ROUND(ROUND(N137,4)*(1-O137),4)</f>
        <v>0</v>
      </c>
      <c r="R137" s="48">
        <f>ROUND(ROUND(Q137,4)*(1+P137),4)</f>
        <v>0</v>
      </c>
      <c r="S137" s="48">
        <f>ROUND($I137*Q137,4)</f>
        <v>0</v>
      </c>
      <c r="T137" s="48">
        <f>ROUND($I137*R137,4)</f>
        <v>0</v>
      </c>
      <c r="U137" s="51"/>
      <c r="V137" s="51"/>
      <c r="W137" s="51"/>
      <c r="X137" s="51"/>
      <c r="Y137" s="52"/>
    </row>
    <row r="138" spans="1:25" ht="13.5" thickBot="1" x14ac:dyDescent="0.3">
      <c r="R138" s="62" t="s">
        <v>108</v>
      </c>
      <c r="S138" s="63">
        <f>SUM(S136:S137)</f>
        <v>0</v>
      </c>
      <c r="T138" s="64">
        <f>SUM(T136:T137)</f>
        <v>0</v>
      </c>
    </row>
  </sheetData>
  <sheetProtection algorithmName="SHA-512" hashValue="hc52y6l4Sra6fx5czewvgiPLt2dNkpW5x/zUinKcN0RS6RYxrXNAZY0eXus/758e/sBzBZwkYZRe3duNPCojcA==" saltValue="JVrE+7zeFZnEMIeykXiPbQ==" spinCount="100000" sheet="1" objects="1" scenarios="1"/>
  <pageMargins left="0.78740157021416557" right="0.78740157021416557" top="0.78740157021416557" bottom="0.78740157021416557" header="0.59055116441514754" footer="0.59055116441514754"/>
  <pageSetup paperSize="9" scale="28" fitToHeight="0" pageOrder="overThenDown" orientation="landscape" r:id="rId1"/>
  <headerFooter>
    <oddHeader>&amp;ROBR-8A</oddHeader>
    <oddFooter>&amp;LJN št. 16-50/19&amp;RStran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20"/>
  <sheetViews>
    <sheetView topLeftCell="B1" workbookViewId="0"/>
  </sheetViews>
  <sheetFormatPr defaultRowHeight="12.75" x14ac:dyDescent="0.25"/>
  <cols>
    <col min="1" max="1" width="15.7109375" style="1" hidden="1" customWidth="1"/>
    <col min="2" max="2" width="7.28515625" style="1" customWidth="1"/>
    <col min="3" max="3" width="40.28515625" style="1" customWidth="1"/>
    <col min="4" max="4" width="65.28515625" style="1" customWidth="1"/>
    <col min="5" max="5" width="21.7109375" style="1" customWidth="1"/>
    <col min="6" max="6" width="12.5703125" style="1" customWidth="1"/>
    <col min="7"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283</v>
      </c>
      <c r="C5" s="2" t="s">
        <v>284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285</v>
      </c>
      <c r="D11" s="19"/>
      <c r="E11" s="19"/>
      <c r="F11" s="19"/>
      <c r="G11" s="19"/>
      <c r="H11" s="19" t="s">
        <v>127</v>
      </c>
      <c r="I11" s="19"/>
      <c r="J11" s="8"/>
      <c r="K11" s="7"/>
      <c r="L11" s="19" t="s">
        <v>286</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26.25" thickBot="1" x14ac:dyDescent="0.3">
      <c r="A13" s="75" t="s">
        <v>287</v>
      </c>
      <c r="B13" s="76">
        <v>1</v>
      </c>
      <c r="C13" s="65" t="s">
        <v>288</v>
      </c>
      <c r="D13" s="65" t="s">
        <v>289</v>
      </c>
      <c r="E13" s="65" t="s">
        <v>152</v>
      </c>
      <c r="F13" s="65" t="s">
        <v>90</v>
      </c>
      <c r="G13" s="65" t="s">
        <v>90</v>
      </c>
      <c r="H13" s="66" t="s">
        <v>91</v>
      </c>
      <c r="I13" s="67">
        <v>40</v>
      </c>
      <c r="J13" s="77"/>
      <c r="K13" s="76">
        <v>1</v>
      </c>
      <c r="L13" s="68"/>
      <c r="M13" s="69"/>
      <c r="N13" s="70">
        <f>IF(M13&gt;0,ROUND(L13/M13,4),0)</f>
        <v>0</v>
      </c>
      <c r="O13" s="71"/>
      <c r="P13" s="72"/>
      <c r="Q13" s="70">
        <f>ROUND(ROUND(N13,4)*(1-O13),4)</f>
        <v>0</v>
      </c>
      <c r="R13" s="70">
        <f>ROUND(ROUND(Q13,4)*(1+P13),4)</f>
        <v>0</v>
      </c>
      <c r="S13" s="70">
        <f>ROUND($I13*Q13,4)</f>
        <v>0</v>
      </c>
      <c r="T13" s="70">
        <f>ROUND($I13*R13,4)</f>
        <v>0</v>
      </c>
      <c r="U13" s="73"/>
      <c r="V13" s="73"/>
      <c r="W13" s="73"/>
      <c r="X13" s="73"/>
      <c r="Y13" s="74"/>
    </row>
    <row r="14" spans="1:25" ht="13.5" thickBot="1" x14ac:dyDescent="0.3">
      <c r="R14" s="62" t="s">
        <v>108</v>
      </c>
      <c r="S14" s="63">
        <f>SUM(S13:S13)</f>
        <v>0</v>
      </c>
      <c r="T14" s="64">
        <f>SUM(T13:T13)</f>
        <v>0</v>
      </c>
    </row>
    <row r="16" spans="1:25" ht="13.5" thickBot="1" x14ac:dyDescent="0.3"/>
    <row r="17" spans="1:25" ht="13.5" thickBot="1" x14ac:dyDescent="0.3">
      <c r="A17" s="53" t="s">
        <v>55</v>
      </c>
      <c r="B17" s="58" t="s">
        <v>109</v>
      </c>
      <c r="C17" s="19" t="s">
        <v>290</v>
      </c>
      <c r="D17" s="19"/>
      <c r="E17" s="19"/>
      <c r="F17" s="19"/>
      <c r="G17" s="19"/>
      <c r="H17" s="19" t="s">
        <v>58</v>
      </c>
      <c r="I17" s="19"/>
      <c r="J17" s="8"/>
      <c r="K17" s="7"/>
      <c r="L17" s="19" t="s">
        <v>291</v>
      </c>
      <c r="M17" s="19"/>
      <c r="N17" s="19"/>
      <c r="O17" s="19"/>
      <c r="P17" s="19"/>
      <c r="Q17" s="19"/>
      <c r="R17" s="19"/>
      <c r="S17" s="19"/>
      <c r="T17" s="19"/>
      <c r="U17" s="19"/>
      <c r="V17" s="19"/>
      <c r="W17" s="19"/>
      <c r="X17" s="19"/>
      <c r="Y17" s="8"/>
    </row>
    <row r="18" spans="1:25" ht="51.75" thickBot="1" x14ac:dyDescent="0.3">
      <c r="A18" s="54" t="s">
        <v>60</v>
      </c>
      <c r="B18" s="20" t="s">
        <v>61</v>
      </c>
      <c r="C18" s="21" t="s">
        <v>62</v>
      </c>
      <c r="D18" s="21" t="s">
        <v>63</v>
      </c>
      <c r="E18" s="21" t="s">
        <v>64</v>
      </c>
      <c r="F18" s="21" t="s">
        <v>65</v>
      </c>
      <c r="G18" s="21" t="s">
        <v>66</v>
      </c>
      <c r="H18" s="21" t="s">
        <v>67</v>
      </c>
      <c r="I18" s="21" t="s">
        <v>68</v>
      </c>
      <c r="J18" s="22" t="s">
        <v>69</v>
      </c>
      <c r="K18" s="20" t="s">
        <v>70</v>
      </c>
      <c r="L18" s="21" t="s">
        <v>71</v>
      </c>
      <c r="M18" s="21" t="s">
        <v>72</v>
      </c>
      <c r="N18" s="21" t="s">
        <v>73</v>
      </c>
      <c r="O18" s="21" t="s">
        <v>74</v>
      </c>
      <c r="P18" s="21" t="s">
        <v>75</v>
      </c>
      <c r="Q18" s="21" t="s">
        <v>76</v>
      </c>
      <c r="R18" s="21" t="s">
        <v>77</v>
      </c>
      <c r="S18" s="21" t="s">
        <v>78</v>
      </c>
      <c r="T18" s="21" t="s">
        <v>79</v>
      </c>
      <c r="U18" s="21" t="s">
        <v>80</v>
      </c>
      <c r="V18" s="21" t="s">
        <v>81</v>
      </c>
      <c r="W18" s="21" t="s">
        <v>82</v>
      </c>
      <c r="X18" s="21" t="s">
        <v>83</v>
      </c>
      <c r="Y18" s="22" t="s">
        <v>84</v>
      </c>
    </row>
    <row r="19" spans="1:25" ht="38.25" x14ac:dyDescent="0.25">
      <c r="A19" s="55" t="s">
        <v>292</v>
      </c>
      <c r="B19" s="9">
        <v>1</v>
      </c>
      <c r="C19" s="23" t="s">
        <v>293</v>
      </c>
      <c r="D19" s="23" t="s">
        <v>152</v>
      </c>
      <c r="E19" s="23" t="s">
        <v>294</v>
      </c>
      <c r="F19" s="23" t="s">
        <v>90</v>
      </c>
      <c r="G19" s="23" t="s">
        <v>90</v>
      </c>
      <c r="H19" s="24" t="s">
        <v>91</v>
      </c>
      <c r="I19" s="25">
        <v>30</v>
      </c>
      <c r="J19" s="59"/>
      <c r="K19" s="9">
        <v>1</v>
      </c>
      <c r="L19" s="26"/>
      <c r="M19" s="27"/>
      <c r="N19" s="28">
        <f>IF(M19&gt;0,ROUND(L19/M19,4),0)</f>
        <v>0</v>
      </c>
      <c r="O19" s="29"/>
      <c r="P19" s="30"/>
      <c r="Q19" s="28">
        <f>ROUND(ROUND(N19,4)*(1-O19),4)</f>
        <v>0</v>
      </c>
      <c r="R19" s="28">
        <f>ROUND(ROUND(Q19,4)*(1+P19),4)</f>
        <v>0</v>
      </c>
      <c r="S19" s="28">
        <f>ROUND($I19*Q19,4)</f>
        <v>0</v>
      </c>
      <c r="T19" s="28">
        <f>ROUND($I19*R19,4)</f>
        <v>0</v>
      </c>
      <c r="U19" s="31"/>
      <c r="V19" s="31"/>
      <c r="W19" s="31"/>
      <c r="X19" s="31"/>
      <c r="Y19" s="32"/>
    </row>
    <row r="20" spans="1:25" ht="38.25" x14ac:dyDescent="0.25">
      <c r="A20" s="56" t="s">
        <v>295</v>
      </c>
      <c r="B20" s="11">
        <v>2</v>
      </c>
      <c r="C20" s="33" t="s">
        <v>296</v>
      </c>
      <c r="D20" s="33" t="s">
        <v>152</v>
      </c>
      <c r="E20" s="33" t="s">
        <v>294</v>
      </c>
      <c r="F20" s="33" t="s">
        <v>90</v>
      </c>
      <c r="G20" s="33" t="s">
        <v>90</v>
      </c>
      <c r="H20" s="34" t="s">
        <v>91</v>
      </c>
      <c r="I20" s="35">
        <v>20</v>
      </c>
      <c r="J20" s="60"/>
      <c r="K20" s="11">
        <v>1</v>
      </c>
      <c r="L20" s="36"/>
      <c r="M20" s="37"/>
      <c r="N20" s="38">
        <f>IF(M20&gt;0,ROUND(L20/M20,4),0)</f>
        <v>0</v>
      </c>
      <c r="O20" s="39"/>
      <c r="P20" s="40"/>
      <c r="Q20" s="38">
        <f>ROUND(ROUND(N20,4)*(1-O20),4)</f>
        <v>0</v>
      </c>
      <c r="R20" s="38">
        <f>ROUND(ROUND(Q20,4)*(1+P20),4)</f>
        <v>0</v>
      </c>
      <c r="S20" s="38">
        <f>ROUND($I20*Q20,4)</f>
        <v>0</v>
      </c>
      <c r="T20" s="38">
        <f>ROUND($I20*R20,4)</f>
        <v>0</v>
      </c>
      <c r="U20" s="41"/>
      <c r="V20" s="41"/>
      <c r="W20" s="41"/>
      <c r="X20" s="41"/>
      <c r="Y20" s="42"/>
    </row>
    <row r="21" spans="1:25" ht="39" thickBot="1" x14ac:dyDescent="0.3">
      <c r="A21" s="57" t="s">
        <v>297</v>
      </c>
      <c r="B21" s="13">
        <v>3</v>
      </c>
      <c r="C21" s="43" t="s">
        <v>298</v>
      </c>
      <c r="D21" s="43" t="s">
        <v>152</v>
      </c>
      <c r="E21" s="43" t="s">
        <v>299</v>
      </c>
      <c r="F21" s="43" t="s">
        <v>90</v>
      </c>
      <c r="G21" s="43" t="s">
        <v>90</v>
      </c>
      <c r="H21" s="44" t="s">
        <v>91</v>
      </c>
      <c r="I21" s="45">
        <v>350</v>
      </c>
      <c r="J21" s="61"/>
      <c r="K21" s="13">
        <v>1</v>
      </c>
      <c r="L21" s="46"/>
      <c r="M21" s="47"/>
      <c r="N21" s="48">
        <f>IF(M21&gt;0,ROUND(L21/M21,4),0)</f>
        <v>0</v>
      </c>
      <c r="O21" s="49"/>
      <c r="P21" s="50"/>
      <c r="Q21" s="48">
        <f>ROUND(ROUND(N21,4)*(1-O21),4)</f>
        <v>0</v>
      </c>
      <c r="R21" s="48">
        <f>ROUND(ROUND(Q21,4)*(1+P21),4)</f>
        <v>0</v>
      </c>
      <c r="S21" s="48">
        <f>ROUND($I21*Q21,4)</f>
        <v>0</v>
      </c>
      <c r="T21" s="48">
        <f>ROUND($I21*R21,4)</f>
        <v>0</v>
      </c>
      <c r="U21" s="51"/>
      <c r="V21" s="51"/>
      <c r="W21" s="51"/>
      <c r="X21" s="51"/>
      <c r="Y21" s="52"/>
    </row>
    <row r="22" spans="1:25" ht="13.5" thickBot="1" x14ac:dyDescent="0.3">
      <c r="R22" s="62" t="s">
        <v>108</v>
      </c>
      <c r="S22" s="63">
        <f>SUM(S19:S21)</f>
        <v>0</v>
      </c>
      <c r="T22" s="64">
        <f>SUM(T19:T21)</f>
        <v>0</v>
      </c>
    </row>
    <row r="24" spans="1:25" ht="13.5" thickBot="1" x14ac:dyDescent="0.3"/>
    <row r="25" spans="1:25" ht="13.5" thickBot="1" x14ac:dyDescent="0.3">
      <c r="A25" s="53" t="s">
        <v>55</v>
      </c>
      <c r="B25" s="58" t="s">
        <v>125</v>
      </c>
      <c r="C25" s="19" t="s">
        <v>300</v>
      </c>
      <c r="D25" s="19"/>
      <c r="E25" s="19"/>
      <c r="F25" s="19"/>
      <c r="G25" s="19"/>
      <c r="H25" s="19" t="s">
        <v>58</v>
      </c>
      <c r="I25" s="19"/>
      <c r="J25" s="8"/>
      <c r="K25" s="7"/>
      <c r="L25" s="19" t="s">
        <v>301</v>
      </c>
      <c r="M25" s="19"/>
      <c r="N25" s="19"/>
      <c r="O25" s="19"/>
      <c r="P25" s="19"/>
      <c r="Q25" s="19"/>
      <c r="R25" s="19"/>
      <c r="S25" s="19"/>
      <c r="T25" s="19"/>
      <c r="U25" s="19"/>
      <c r="V25" s="19"/>
      <c r="W25" s="19"/>
      <c r="X25" s="19"/>
      <c r="Y25" s="8"/>
    </row>
    <row r="26" spans="1:25" ht="51.75" thickBot="1" x14ac:dyDescent="0.3">
      <c r="A26" s="54" t="s">
        <v>60</v>
      </c>
      <c r="B26" s="20" t="s">
        <v>61</v>
      </c>
      <c r="C26" s="21" t="s">
        <v>62</v>
      </c>
      <c r="D26" s="21" t="s">
        <v>63</v>
      </c>
      <c r="E26" s="21" t="s">
        <v>64</v>
      </c>
      <c r="F26" s="21" t="s">
        <v>65</v>
      </c>
      <c r="G26" s="21" t="s">
        <v>66</v>
      </c>
      <c r="H26" s="21" t="s">
        <v>67</v>
      </c>
      <c r="I26" s="21" t="s">
        <v>68</v>
      </c>
      <c r="J26" s="22" t="s">
        <v>69</v>
      </c>
      <c r="K26" s="20" t="s">
        <v>70</v>
      </c>
      <c r="L26" s="21" t="s">
        <v>71</v>
      </c>
      <c r="M26" s="21" t="s">
        <v>72</v>
      </c>
      <c r="N26" s="21" t="s">
        <v>73</v>
      </c>
      <c r="O26" s="21" t="s">
        <v>74</v>
      </c>
      <c r="P26" s="21" t="s">
        <v>75</v>
      </c>
      <c r="Q26" s="21" t="s">
        <v>76</v>
      </c>
      <c r="R26" s="21" t="s">
        <v>77</v>
      </c>
      <c r="S26" s="21" t="s">
        <v>78</v>
      </c>
      <c r="T26" s="21" t="s">
        <v>79</v>
      </c>
      <c r="U26" s="21" t="s">
        <v>80</v>
      </c>
      <c r="V26" s="21" t="s">
        <v>81</v>
      </c>
      <c r="W26" s="21" t="s">
        <v>82</v>
      </c>
      <c r="X26" s="21" t="s">
        <v>83</v>
      </c>
      <c r="Y26" s="22" t="s">
        <v>84</v>
      </c>
    </row>
    <row r="27" spans="1:25" ht="39" thickBot="1" x14ac:dyDescent="0.3">
      <c r="A27" s="75" t="s">
        <v>302</v>
      </c>
      <c r="B27" s="76">
        <v>1</v>
      </c>
      <c r="C27" s="65" t="s">
        <v>303</v>
      </c>
      <c r="D27" s="65" t="s">
        <v>304</v>
      </c>
      <c r="E27" s="65" t="s">
        <v>244</v>
      </c>
      <c r="F27" s="65" t="s">
        <v>90</v>
      </c>
      <c r="G27" s="65" t="s">
        <v>90</v>
      </c>
      <c r="H27" s="66" t="s">
        <v>91</v>
      </c>
      <c r="I27" s="67">
        <v>10</v>
      </c>
      <c r="J27" s="77"/>
      <c r="K27" s="76">
        <v>1</v>
      </c>
      <c r="L27" s="68"/>
      <c r="M27" s="69"/>
      <c r="N27" s="70">
        <f>IF(M27&gt;0,ROUND(L27/M27,4),0)</f>
        <v>0</v>
      </c>
      <c r="O27" s="71"/>
      <c r="P27" s="72"/>
      <c r="Q27" s="70">
        <f>ROUND(ROUND(N27,4)*(1-O27),4)</f>
        <v>0</v>
      </c>
      <c r="R27" s="70">
        <f>ROUND(ROUND(Q27,4)*(1+P27),4)</f>
        <v>0</v>
      </c>
      <c r="S27" s="70">
        <f>ROUND($I27*Q27,4)</f>
        <v>0</v>
      </c>
      <c r="T27" s="70">
        <f>ROUND($I27*R27,4)</f>
        <v>0</v>
      </c>
      <c r="U27" s="73"/>
      <c r="V27" s="73"/>
      <c r="W27" s="73"/>
      <c r="X27" s="73"/>
      <c r="Y27" s="74"/>
    </row>
    <row r="28" spans="1:25" ht="13.5" thickBot="1" x14ac:dyDescent="0.3">
      <c r="R28" s="62" t="s">
        <v>108</v>
      </c>
      <c r="S28" s="63">
        <f>SUM(S27:S27)</f>
        <v>0</v>
      </c>
      <c r="T28" s="64">
        <f>SUM(T27:T27)</f>
        <v>0</v>
      </c>
    </row>
    <row r="30" spans="1:25" ht="13.5" thickBot="1" x14ac:dyDescent="0.3"/>
    <row r="31" spans="1:25" ht="13.5" thickBot="1" x14ac:dyDescent="0.3">
      <c r="A31" s="53" t="s">
        <v>55</v>
      </c>
      <c r="B31" s="58" t="s">
        <v>133</v>
      </c>
      <c r="C31" s="19" t="s">
        <v>305</v>
      </c>
      <c r="D31" s="19"/>
      <c r="E31" s="19"/>
      <c r="F31" s="19"/>
      <c r="G31" s="19"/>
      <c r="H31" s="19" t="s">
        <v>58</v>
      </c>
      <c r="I31" s="19"/>
      <c r="J31" s="8"/>
      <c r="K31" s="7"/>
      <c r="L31" s="19" t="s">
        <v>306</v>
      </c>
      <c r="M31" s="19"/>
      <c r="N31" s="19"/>
      <c r="O31" s="19"/>
      <c r="P31" s="19"/>
      <c r="Q31" s="19"/>
      <c r="R31" s="19"/>
      <c r="S31" s="19"/>
      <c r="T31" s="19"/>
      <c r="U31" s="19"/>
      <c r="V31" s="19"/>
      <c r="W31" s="19"/>
      <c r="X31" s="19"/>
      <c r="Y31" s="8"/>
    </row>
    <row r="32" spans="1:25" ht="51.75" thickBot="1" x14ac:dyDescent="0.3">
      <c r="A32" s="54" t="s">
        <v>60</v>
      </c>
      <c r="B32" s="20" t="s">
        <v>61</v>
      </c>
      <c r="C32" s="21" t="s">
        <v>62</v>
      </c>
      <c r="D32" s="21" t="s">
        <v>63</v>
      </c>
      <c r="E32" s="21" t="s">
        <v>64</v>
      </c>
      <c r="F32" s="21" t="s">
        <v>65</v>
      </c>
      <c r="G32" s="21" t="s">
        <v>66</v>
      </c>
      <c r="H32" s="21" t="s">
        <v>67</v>
      </c>
      <c r="I32" s="21" t="s">
        <v>68</v>
      </c>
      <c r="J32" s="22" t="s">
        <v>69</v>
      </c>
      <c r="K32" s="20" t="s">
        <v>70</v>
      </c>
      <c r="L32" s="21" t="s">
        <v>71</v>
      </c>
      <c r="M32" s="21" t="s">
        <v>72</v>
      </c>
      <c r="N32" s="21" t="s">
        <v>73</v>
      </c>
      <c r="O32" s="21" t="s">
        <v>74</v>
      </c>
      <c r="P32" s="21" t="s">
        <v>75</v>
      </c>
      <c r="Q32" s="21" t="s">
        <v>76</v>
      </c>
      <c r="R32" s="21" t="s">
        <v>77</v>
      </c>
      <c r="S32" s="21" t="s">
        <v>78</v>
      </c>
      <c r="T32" s="21" t="s">
        <v>79</v>
      </c>
      <c r="U32" s="21" t="s">
        <v>80</v>
      </c>
      <c r="V32" s="21" t="s">
        <v>81</v>
      </c>
      <c r="W32" s="21" t="s">
        <v>82</v>
      </c>
      <c r="X32" s="21" t="s">
        <v>83</v>
      </c>
      <c r="Y32" s="22" t="s">
        <v>84</v>
      </c>
    </row>
    <row r="33" spans="1:25" ht="26.25" thickBot="1" x14ac:dyDescent="0.3">
      <c r="A33" s="75" t="s">
        <v>307</v>
      </c>
      <c r="B33" s="76">
        <v>1</v>
      </c>
      <c r="C33" s="65" t="s">
        <v>308</v>
      </c>
      <c r="D33" s="65" t="s">
        <v>309</v>
      </c>
      <c r="E33" s="65" t="s">
        <v>244</v>
      </c>
      <c r="F33" s="65" t="s">
        <v>90</v>
      </c>
      <c r="G33" s="65" t="s">
        <v>90</v>
      </c>
      <c r="H33" s="66" t="s">
        <v>310</v>
      </c>
      <c r="I33" s="67">
        <v>40</v>
      </c>
      <c r="J33" s="77"/>
      <c r="K33" s="76">
        <v>1</v>
      </c>
      <c r="L33" s="68"/>
      <c r="M33" s="69"/>
      <c r="N33" s="70">
        <f>IF(M33&gt;0,ROUND(L33/M33,4),0)</f>
        <v>0</v>
      </c>
      <c r="O33" s="71"/>
      <c r="P33" s="72"/>
      <c r="Q33" s="70">
        <f>ROUND(ROUND(N33,4)*(1-O33),4)</f>
        <v>0</v>
      </c>
      <c r="R33" s="70">
        <f>ROUND(ROUND(Q33,4)*(1+P33),4)</f>
        <v>0</v>
      </c>
      <c r="S33" s="70">
        <f>ROUND($I33*Q33,4)</f>
        <v>0</v>
      </c>
      <c r="T33" s="70">
        <f>ROUND($I33*R33,4)</f>
        <v>0</v>
      </c>
      <c r="U33" s="73"/>
      <c r="V33" s="73"/>
      <c r="W33" s="73"/>
      <c r="X33" s="73"/>
      <c r="Y33" s="74"/>
    </row>
    <row r="34" spans="1:25" ht="13.5" thickBot="1" x14ac:dyDescent="0.3">
      <c r="R34" s="62" t="s">
        <v>108</v>
      </c>
      <c r="S34" s="63">
        <f>SUM(S33:S33)</f>
        <v>0</v>
      </c>
      <c r="T34" s="64">
        <f>SUM(T33:T33)</f>
        <v>0</v>
      </c>
    </row>
    <row r="36" spans="1:25" ht="13.5" thickBot="1" x14ac:dyDescent="0.3"/>
    <row r="37" spans="1:25" ht="13.5" thickBot="1" x14ac:dyDescent="0.3">
      <c r="A37" s="53" t="s">
        <v>55</v>
      </c>
      <c r="B37" s="58" t="s">
        <v>145</v>
      </c>
      <c r="C37" s="19" t="s">
        <v>311</v>
      </c>
      <c r="D37" s="19"/>
      <c r="E37" s="19"/>
      <c r="F37" s="19"/>
      <c r="G37" s="19"/>
      <c r="H37" s="19" t="s">
        <v>127</v>
      </c>
      <c r="I37" s="19"/>
      <c r="J37" s="8"/>
      <c r="K37" s="7"/>
      <c r="L37" s="19" t="s">
        <v>312</v>
      </c>
      <c r="M37" s="19"/>
      <c r="N37" s="19"/>
      <c r="O37" s="19"/>
      <c r="P37" s="19"/>
      <c r="Q37" s="19"/>
      <c r="R37" s="19"/>
      <c r="S37" s="19"/>
      <c r="T37" s="19"/>
      <c r="U37" s="19"/>
      <c r="V37" s="19"/>
      <c r="W37" s="19"/>
      <c r="X37" s="19"/>
      <c r="Y37" s="8"/>
    </row>
    <row r="38" spans="1:25" ht="51.75" thickBot="1" x14ac:dyDescent="0.3">
      <c r="A38" s="54" t="s">
        <v>60</v>
      </c>
      <c r="B38" s="20" t="s">
        <v>61</v>
      </c>
      <c r="C38" s="21" t="s">
        <v>62</v>
      </c>
      <c r="D38" s="21" t="s">
        <v>63</v>
      </c>
      <c r="E38" s="21" t="s">
        <v>64</v>
      </c>
      <c r="F38" s="21" t="s">
        <v>65</v>
      </c>
      <c r="G38" s="21" t="s">
        <v>66</v>
      </c>
      <c r="H38" s="21" t="s">
        <v>67</v>
      </c>
      <c r="I38" s="21" t="s">
        <v>68</v>
      </c>
      <c r="J38" s="22" t="s">
        <v>69</v>
      </c>
      <c r="K38" s="20" t="s">
        <v>70</v>
      </c>
      <c r="L38" s="21" t="s">
        <v>71</v>
      </c>
      <c r="M38" s="21" t="s">
        <v>72</v>
      </c>
      <c r="N38" s="21" t="s">
        <v>73</v>
      </c>
      <c r="O38" s="21" t="s">
        <v>74</v>
      </c>
      <c r="P38" s="21" t="s">
        <v>75</v>
      </c>
      <c r="Q38" s="21" t="s">
        <v>76</v>
      </c>
      <c r="R38" s="21" t="s">
        <v>77</v>
      </c>
      <c r="S38" s="21" t="s">
        <v>78</v>
      </c>
      <c r="T38" s="21" t="s">
        <v>79</v>
      </c>
      <c r="U38" s="21" t="s">
        <v>80</v>
      </c>
      <c r="V38" s="21" t="s">
        <v>81</v>
      </c>
      <c r="W38" s="21" t="s">
        <v>82</v>
      </c>
      <c r="X38" s="21" t="s">
        <v>83</v>
      </c>
      <c r="Y38" s="22" t="s">
        <v>84</v>
      </c>
    </row>
    <row r="39" spans="1:25" ht="63.75" x14ac:dyDescent="0.25">
      <c r="A39" s="55" t="s">
        <v>313</v>
      </c>
      <c r="B39" s="9">
        <v>1</v>
      </c>
      <c r="C39" s="23" t="s">
        <v>314</v>
      </c>
      <c r="D39" s="23" t="s">
        <v>315</v>
      </c>
      <c r="E39" s="23" t="s">
        <v>316</v>
      </c>
      <c r="F39" s="23" t="s">
        <v>317</v>
      </c>
      <c r="G39" s="23" t="s">
        <v>90</v>
      </c>
      <c r="H39" s="24" t="s">
        <v>91</v>
      </c>
      <c r="I39" s="25">
        <v>5</v>
      </c>
      <c r="J39" s="59"/>
      <c r="K39" s="9">
        <v>1</v>
      </c>
      <c r="L39" s="26"/>
      <c r="M39" s="27"/>
      <c r="N39" s="28">
        <f>IF(M39&gt;0,ROUND(L39/M39,4),0)</f>
        <v>0</v>
      </c>
      <c r="O39" s="29"/>
      <c r="P39" s="30"/>
      <c r="Q39" s="28">
        <f>ROUND(ROUND(N39,4)*(1-O39),4)</f>
        <v>0</v>
      </c>
      <c r="R39" s="28">
        <f>ROUND(ROUND(Q39,4)*(1+P39),4)</f>
        <v>0</v>
      </c>
      <c r="S39" s="28">
        <f>ROUND($I39*Q39,4)</f>
        <v>0</v>
      </c>
      <c r="T39" s="28">
        <f>ROUND($I39*R39,4)</f>
        <v>0</v>
      </c>
      <c r="U39" s="31"/>
      <c r="V39" s="31"/>
      <c r="W39" s="31"/>
      <c r="X39" s="31"/>
      <c r="Y39" s="32"/>
    </row>
    <row r="40" spans="1:25" ht="25.5" x14ac:dyDescent="0.25">
      <c r="A40" s="56" t="s">
        <v>318</v>
      </c>
      <c r="B40" s="11">
        <v>2</v>
      </c>
      <c r="C40" s="33" t="s">
        <v>319</v>
      </c>
      <c r="D40" s="33" t="s">
        <v>320</v>
      </c>
      <c r="E40" s="33" t="s">
        <v>90</v>
      </c>
      <c r="F40" s="33" t="s">
        <v>90</v>
      </c>
      <c r="G40" s="33" t="s">
        <v>90</v>
      </c>
      <c r="H40" s="34" t="s">
        <v>91</v>
      </c>
      <c r="I40" s="35">
        <v>10</v>
      </c>
      <c r="J40" s="60"/>
      <c r="K40" s="11">
        <v>1</v>
      </c>
      <c r="L40" s="36"/>
      <c r="M40" s="37"/>
      <c r="N40" s="38">
        <f>IF(M40&gt;0,ROUND(L40/M40,4),0)</f>
        <v>0</v>
      </c>
      <c r="O40" s="39"/>
      <c r="P40" s="40"/>
      <c r="Q40" s="38">
        <f>ROUND(ROUND(N40,4)*(1-O40),4)</f>
        <v>0</v>
      </c>
      <c r="R40" s="38">
        <f>ROUND(ROUND(Q40,4)*(1+P40),4)</f>
        <v>0</v>
      </c>
      <c r="S40" s="38">
        <f>ROUND($I40*Q40,4)</f>
        <v>0</v>
      </c>
      <c r="T40" s="38">
        <f>ROUND($I40*R40,4)</f>
        <v>0</v>
      </c>
      <c r="U40" s="41"/>
      <c r="V40" s="41"/>
      <c r="W40" s="41"/>
      <c r="X40" s="41"/>
      <c r="Y40" s="42"/>
    </row>
    <row r="41" spans="1:25" ht="26.25" thickBot="1" x14ac:dyDescent="0.3">
      <c r="A41" s="57" t="s">
        <v>321</v>
      </c>
      <c r="B41" s="13">
        <v>3</v>
      </c>
      <c r="C41" s="43" t="s">
        <v>322</v>
      </c>
      <c r="D41" s="43" t="s">
        <v>320</v>
      </c>
      <c r="E41" s="43" t="s">
        <v>90</v>
      </c>
      <c r="F41" s="43" t="s">
        <v>90</v>
      </c>
      <c r="G41" s="43" t="s">
        <v>90</v>
      </c>
      <c r="H41" s="44" t="s">
        <v>91</v>
      </c>
      <c r="I41" s="45">
        <v>10</v>
      </c>
      <c r="J41" s="61"/>
      <c r="K41" s="13">
        <v>1</v>
      </c>
      <c r="L41" s="46"/>
      <c r="M41" s="47"/>
      <c r="N41" s="48">
        <f>IF(M41&gt;0,ROUND(L41/M41,4),0)</f>
        <v>0</v>
      </c>
      <c r="O41" s="49"/>
      <c r="P41" s="50"/>
      <c r="Q41" s="48">
        <f>ROUND(ROUND(N41,4)*(1-O41),4)</f>
        <v>0</v>
      </c>
      <c r="R41" s="48">
        <f>ROUND(ROUND(Q41,4)*(1+P41),4)</f>
        <v>0</v>
      </c>
      <c r="S41" s="48">
        <f>ROUND($I41*Q41,4)</f>
        <v>0</v>
      </c>
      <c r="T41" s="48">
        <f>ROUND($I41*R41,4)</f>
        <v>0</v>
      </c>
      <c r="U41" s="51"/>
      <c r="V41" s="51"/>
      <c r="W41" s="51"/>
      <c r="X41" s="51"/>
      <c r="Y41" s="52"/>
    </row>
    <row r="42" spans="1:25" ht="13.5" thickBot="1" x14ac:dyDescent="0.3">
      <c r="R42" s="62" t="s">
        <v>108</v>
      </c>
      <c r="S42" s="63">
        <f>SUM(S39:S41)</f>
        <v>0</v>
      </c>
      <c r="T42" s="64">
        <f>SUM(T39:T41)</f>
        <v>0</v>
      </c>
    </row>
    <row r="44" spans="1:25" ht="13.5" thickBot="1" x14ac:dyDescent="0.3"/>
    <row r="45" spans="1:25" ht="13.5" thickBot="1" x14ac:dyDescent="0.3">
      <c r="A45" s="53" t="s">
        <v>55</v>
      </c>
      <c r="B45" s="58" t="s">
        <v>156</v>
      </c>
      <c r="C45" s="19" t="s">
        <v>323</v>
      </c>
      <c r="D45" s="19"/>
      <c r="E45" s="19"/>
      <c r="F45" s="19"/>
      <c r="G45" s="19"/>
      <c r="H45" s="19" t="s">
        <v>58</v>
      </c>
      <c r="I45" s="19"/>
      <c r="J45" s="8"/>
      <c r="K45" s="7"/>
      <c r="L45" s="19" t="s">
        <v>324</v>
      </c>
      <c r="M45" s="19"/>
      <c r="N45" s="19"/>
      <c r="O45" s="19"/>
      <c r="P45" s="19"/>
      <c r="Q45" s="19"/>
      <c r="R45" s="19"/>
      <c r="S45" s="19"/>
      <c r="T45" s="19"/>
      <c r="U45" s="19"/>
      <c r="V45" s="19"/>
      <c r="W45" s="19"/>
      <c r="X45" s="19"/>
      <c r="Y45" s="8"/>
    </row>
    <row r="46" spans="1:25" ht="51.75" thickBot="1" x14ac:dyDescent="0.3">
      <c r="A46" s="54" t="s">
        <v>60</v>
      </c>
      <c r="B46" s="20" t="s">
        <v>61</v>
      </c>
      <c r="C46" s="21" t="s">
        <v>62</v>
      </c>
      <c r="D46" s="21" t="s">
        <v>63</v>
      </c>
      <c r="E46" s="21" t="s">
        <v>64</v>
      </c>
      <c r="F46" s="21" t="s">
        <v>65</v>
      </c>
      <c r="G46" s="21" t="s">
        <v>66</v>
      </c>
      <c r="H46" s="21" t="s">
        <v>67</v>
      </c>
      <c r="I46" s="21" t="s">
        <v>68</v>
      </c>
      <c r="J46" s="22" t="s">
        <v>69</v>
      </c>
      <c r="K46" s="20" t="s">
        <v>70</v>
      </c>
      <c r="L46" s="21" t="s">
        <v>71</v>
      </c>
      <c r="M46" s="21" t="s">
        <v>72</v>
      </c>
      <c r="N46" s="21" t="s">
        <v>73</v>
      </c>
      <c r="O46" s="21" t="s">
        <v>74</v>
      </c>
      <c r="P46" s="21" t="s">
        <v>75</v>
      </c>
      <c r="Q46" s="21" t="s">
        <v>76</v>
      </c>
      <c r="R46" s="21" t="s">
        <v>77</v>
      </c>
      <c r="S46" s="21" t="s">
        <v>78</v>
      </c>
      <c r="T46" s="21" t="s">
        <v>79</v>
      </c>
      <c r="U46" s="21" t="s">
        <v>80</v>
      </c>
      <c r="V46" s="21" t="s">
        <v>81</v>
      </c>
      <c r="W46" s="21" t="s">
        <v>82</v>
      </c>
      <c r="X46" s="21" t="s">
        <v>83</v>
      </c>
      <c r="Y46" s="22" t="s">
        <v>84</v>
      </c>
    </row>
    <row r="47" spans="1:25" ht="102" x14ac:dyDescent="0.25">
      <c r="A47" s="55" t="s">
        <v>325</v>
      </c>
      <c r="B47" s="9">
        <v>1</v>
      </c>
      <c r="C47" s="23" t="s">
        <v>324</v>
      </c>
      <c r="D47" s="23" t="s">
        <v>326</v>
      </c>
      <c r="E47" s="23" t="s">
        <v>327</v>
      </c>
      <c r="F47" s="23" t="s">
        <v>328</v>
      </c>
      <c r="G47" s="23" t="s">
        <v>329</v>
      </c>
      <c r="H47" s="24" t="s">
        <v>91</v>
      </c>
      <c r="I47" s="25">
        <v>50</v>
      </c>
      <c r="J47" s="59"/>
      <c r="K47" s="9">
        <v>1</v>
      </c>
      <c r="L47" s="26"/>
      <c r="M47" s="27"/>
      <c r="N47" s="28">
        <f>IF(M47&gt;0,ROUND(L47/M47,4),0)</f>
        <v>0</v>
      </c>
      <c r="O47" s="29"/>
      <c r="P47" s="30"/>
      <c r="Q47" s="28">
        <f>ROUND(ROUND(N47,4)*(1-O47),4)</f>
        <v>0</v>
      </c>
      <c r="R47" s="28">
        <f>ROUND(ROUND(Q47,4)*(1+P47),4)</f>
        <v>0</v>
      </c>
      <c r="S47" s="28">
        <f>ROUND($I47*Q47,4)</f>
        <v>0</v>
      </c>
      <c r="T47" s="28">
        <f>ROUND($I47*R47,4)</f>
        <v>0</v>
      </c>
      <c r="U47" s="31"/>
      <c r="V47" s="31"/>
      <c r="W47" s="31"/>
      <c r="X47" s="31"/>
      <c r="Y47" s="32"/>
    </row>
    <row r="48" spans="1:25" ht="51" x14ac:dyDescent="0.25">
      <c r="A48" s="56" t="s">
        <v>330</v>
      </c>
      <c r="B48" s="11">
        <v>2</v>
      </c>
      <c r="C48" s="33" t="s">
        <v>331</v>
      </c>
      <c r="D48" s="33" t="s">
        <v>332</v>
      </c>
      <c r="E48" s="33" t="s">
        <v>327</v>
      </c>
      <c r="F48" s="33" t="s">
        <v>328</v>
      </c>
      <c r="G48" s="33" t="s">
        <v>90</v>
      </c>
      <c r="H48" s="34" t="s">
        <v>91</v>
      </c>
      <c r="I48" s="35">
        <v>10</v>
      </c>
      <c r="J48" s="60"/>
      <c r="K48" s="11">
        <v>1</v>
      </c>
      <c r="L48" s="36"/>
      <c r="M48" s="37"/>
      <c r="N48" s="38">
        <f>IF(M48&gt;0,ROUND(L48/M48,4),0)</f>
        <v>0</v>
      </c>
      <c r="O48" s="39"/>
      <c r="P48" s="40"/>
      <c r="Q48" s="38">
        <f>ROUND(ROUND(N48,4)*(1-O48),4)</f>
        <v>0</v>
      </c>
      <c r="R48" s="38">
        <f>ROUND(ROUND(Q48,4)*(1+P48),4)</f>
        <v>0</v>
      </c>
      <c r="S48" s="38">
        <f>ROUND($I48*Q48,4)</f>
        <v>0</v>
      </c>
      <c r="T48" s="38">
        <f>ROUND($I48*R48,4)</f>
        <v>0</v>
      </c>
      <c r="U48" s="41"/>
      <c r="V48" s="41"/>
      <c r="W48" s="41"/>
      <c r="X48" s="41"/>
      <c r="Y48" s="42"/>
    </row>
    <row r="49" spans="1:25" ht="51.75" thickBot="1" x14ac:dyDescent="0.3">
      <c r="A49" s="57" t="s">
        <v>333</v>
      </c>
      <c r="B49" s="13">
        <v>3</v>
      </c>
      <c r="C49" s="43" t="s">
        <v>334</v>
      </c>
      <c r="D49" s="43" t="s">
        <v>332</v>
      </c>
      <c r="E49" s="43" t="s">
        <v>327</v>
      </c>
      <c r="F49" s="43" t="s">
        <v>328</v>
      </c>
      <c r="G49" s="43" t="s">
        <v>90</v>
      </c>
      <c r="H49" s="44" t="s">
        <v>91</v>
      </c>
      <c r="I49" s="45">
        <v>10</v>
      </c>
      <c r="J49" s="61"/>
      <c r="K49" s="13">
        <v>1</v>
      </c>
      <c r="L49" s="46"/>
      <c r="M49" s="47"/>
      <c r="N49" s="48">
        <f>IF(M49&gt;0,ROUND(L49/M49,4),0)</f>
        <v>0</v>
      </c>
      <c r="O49" s="49"/>
      <c r="P49" s="50"/>
      <c r="Q49" s="48">
        <f>ROUND(ROUND(N49,4)*(1-O49),4)</f>
        <v>0</v>
      </c>
      <c r="R49" s="48">
        <f>ROUND(ROUND(Q49,4)*(1+P49),4)</f>
        <v>0</v>
      </c>
      <c r="S49" s="48">
        <f>ROUND($I49*Q49,4)</f>
        <v>0</v>
      </c>
      <c r="T49" s="48">
        <f>ROUND($I49*R49,4)</f>
        <v>0</v>
      </c>
      <c r="U49" s="51"/>
      <c r="V49" s="51"/>
      <c r="W49" s="51"/>
      <c r="X49" s="51"/>
      <c r="Y49" s="52"/>
    </row>
    <row r="50" spans="1:25" ht="13.5" thickBot="1" x14ac:dyDescent="0.3">
      <c r="R50" s="62" t="s">
        <v>108</v>
      </c>
      <c r="S50" s="63">
        <f>SUM(S47:S49)</f>
        <v>0</v>
      </c>
      <c r="T50" s="64">
        <f>SUM(T47:T49)</f>
        <v>0</v>
      </c>
    </row>
    <row r="52" spans="1:25" ht="13.5" thickBot="1" x14ac:dyDescent="0.3"/>
    <row r="53" spans="1:25" ht="13.5" thickBot="1" x14ac:dyDescent="0.3">
      <c r="A53" s="53" t="s">
        <v>55</v>
      </c>
      <c r="B53" s="58" t="s">
        <v>162</v>
      </c>
      <c r="C53" s="19" t="s">
        <v>335</v>
      </c>
      <c r="D53" s="19"/>
      <c r="E53" s="19"/>
      <c r="F53" s="19"/>
      <c r="G53" s="19"/>
      <c r="H53" s="19" t="s">
        <v>127</v>
      </c>
      <c r="I53" s="19"/>
      <c r="J53" s="8"/>
      <c r="K53" s="7"/>
      <c r="L53" s="19" t="s">
        <v>336</v>
      </c>
      <c r="M53" s="19"/>
      <c r="N53" s="19"/>
      <c r="O53" s="19"/>
      <c r="P53" s="19"/>
      <c r="Q53" s="19"/>
      <c r="R53" s="19"/>
      <c r="S53" s="19"/>
      <c r="T53" s="19"/>
      <c r="U53" s="19"/>
      <c r="V53" s="19"/>
      <c r="W53" s="19"/>
      <c r="X53" s="19"/>
      <c r="Y53" s="8"/>
    </row>
    <row r="54" spans="1:25" ht="51.75" thickBot="1" x14ac:dyDescent="0.3">
      <c r="A54" s="54" t="s">
        <v>60</v>
      </c>
      <c r="B54" s="20" t="s">
        <v>61</v>
      </c>
      <c r="C54" s="21" t="s">
        <v>62</v>
      </c>
      <c r="D54" s="21" t="s">
        <v>63</v>
      </c>
      <c r="E54" s="21" t="s">
        <v>64</v>
      </c>
      <c r="F54" s="21" t="s">
        <v>65</v>
      </c>
      <c r="G54" s="21" t="s">
        <v>66</v>
      </c>
      <c r="H54" s="21" t="s">
        <v>67</v>
      </c>
      <c r="I54" s="21" t="s">
        <v>68</v>
      </c>
      <c r="J54" s="22" t="s">
        <v>69</v>
      </c>
      <c r="K54" s="20" t="s">
        <v>70</v>
      </c>
      <c r="L54" s="21" t="s">
        <v>71</v>
      </c>
      <c r="M54" s="21" t="s">
        <v>72</v>
      </c>
      <c r="N54" s="21" t="s">
        <v>73</v>
      </c>
      <c r="O54" s="21" t="s">
        <v>74</v>
      </c>
      <c r="P54" s="21" t="s">
        <v>75</v>
      </c>
      <c r="Q54" s="21" t="s">
        <v>76</v>
      </c>
      <c r="R54" s="21" t="s">
        <v>77</v>
      </c>
      <c r="S54" s="21" t="s">
        <v>78</v>
      </c>
      <c r="T54" s="21" t="s">
        <v>79</v>
      </c>
      <c r="U54" s="21" t="s">
        <v>80</v>
      </c>
      <c r="V54" s="21" t="s">
        <v>81</v>
      </c>
      <c r="W54" s="21" t="s">
        <v>82</v>
      </c>
      <c r="X54" s="21" t="s">
        <v>83</v>
      </c>
      <c r="Y54" s="22" t="s">
        <v>84</v>
      </c>
    </row>
    <row r="55" spans="1:25" ht="39" thickBot="1" x14ac:dyDescent="0.3">
      <c r="A55" s="75" t="s">
        <v>337</v>
      </c>
      <c r="B55" s="76">
        <v>1</v>
      </c>
      <c r="C55" s="65" t="s">
        <v>338</v>
      </c>
      <c r="D55" s="65" t="s">
        <v>339</v>
      </c>
      <c r="E55" s="65" t="s">
        <v>340</v>
      </c>
      <c r="F55" s="65" t="s">
        <v>341</v>
      </c>
      <c r="G55" s="65" t="s">
        <v>90</v>
      </c>
      <c r="H55" s="66" t="s">
        <v>91</v>
      </c>
      <c r="I55" s="67">
        <v>100</v>
      </c>
      <c r="J55" s="77"/>
      <c r="K55" s="76">
        <v>1</v>
      </c>
      <c r="L55" s="68"/>
      <c r="M55" s="69"/>
      <c r="N55" s="70">
        <f>IF(M55&gt;0,ROUND(L55/M55,4),0)</f>
        <v>0</v>
      </c>
      <c r="O55" s="71"/>
      <c r="P55" s="72"/>
      <c r="Q55" s="70">
        <f>ROUND(ROUND(N55,4)*(1-O55),4)</f>
        <v>0</v>
      </c>
      <c r="R55" s="70">
        <f>ROUND(ROUND(Q55,4)*(1+P55),4)</f>
        <v>0</v>
      </c>
      <c r="S55" s="70">
        <f>ROUND($I55*Q55,4)</f>
        <v>0</v>
      </c>
      <c r="T55" s="70">
        <f>ROUND($I55*R55,4)</f>
        <v>0</v>
      </c>
      <c r="U55" s="73"/>
      <c r="V55" s="73"/>
      <c r="W55" s="73"/>
      <c r="X55" s="73"/>
      <c r="Y55" s="74"/>
    </row>
    <row r="56" spans="1:25" ht="13.5" thickBot="1" x14ac:dyDescent="0.3">
      <c r="R56" s="62" t="s">
        <v>108</v>
      </c>
      <c r="S56" s="63">
        <f>SUM(S55:S55)</f>
        <v>0</v>
      </c>
      <c r="T56" s="64">
        <f>SUM(T55:T55)</f>
        <v>0</v>
      </c>
    </row>
    <row r="58" spans="1:25" ht="13.5" thickBot="1" x14ac:dyDescent="0.3"/>
    <row r="59" spans="1:25" ht="13.5" thickBot="1" x14ac:dyDescent="0.3">
      <c r="A59" s="53" t="s">
        <v>55</v>
      </c>
      <c r="B59" s="58" t="s">
        <v>168</v>
      </c>
      <c r="C59" s="19" t="s">
        <v>342</v>
      </c>
      <c r="D59" s="19"/>
      <c r="E59" s="19"/>
      <c r="F59" s="19"/>
      <c r="G59" s="19"/>
      <c r="H59" s="19" t="s">
        <v>127</v>
      </c>
      <c r="I59" s="19"/>
      <c r="J59" s="8"/>
      <c r="K59" s="7"/>
      <c r="L59" s="19" t="s">
        <v>343</v>
      </c>
      <c r="M59" s="19"/>
      <c r="N59" s="19"/>
      <c r="O59" s="19"/>
      <c r="P59" s="19"/>
      <c r="Q59" s="19"/>
      <c r="R59" s="19"/>
      <c r="S59" s="19"/>
      <c r="T59" s="19"/>
      <c r="U59" s="19"/>
      <c r="V59" s="19"/>
      <c r="W59" s="19"/>
      <c r="X59" s="19"/>
      <c r="Y59" s="8"/>
    </row>
    <row r="60" spans="1:25" ht="51.75" thickBot="1" x14ac:dyDescent="0.3">
      <c r="A60" s="54" t="s">
        <v>60</v>
      </c>
      <c r="B60" s="20" t="s">
        <v>61</v>
      </c>
      <c r="C60" s="21" t="s">
        <v>62</v>
      </c>
      <c r="D60" s="21" t="s">
        <v>63</v>
      </c>
      <c r="E60" s="21" t="s">
        <v>64</v>
      </c>
      <c r="F60" s="21" t="s">
        <v>65</v>
      </c>
      <c r="G60" s="21" t="s">
        <v>66</v>
      </c>
      <c r="H60" s="21" t="s">
        <v>67</v>
      </c>
      <c r="I60" s="21" t="s">
        <v>68</v>
      </c>
      <c r="J60" s="22" t="s">
        <v>69</v>
      </c>
      <c r="K60" s="20" t="s">
        <v>70</v>
      </c>
      <c r="L60" s="21" t="s">
        <v>71</v>
      </c>
      <c r="M60" s="21" t="s">
        <v>72</v>
      </c>
      <c r="N60" s="21" t="s">
        <v>73</v>
      </c>
      <c r="O60" s="21" t="s">
        <v>74</v>
      </c>
      <c r="P60" s="21" t="s">
        <v>75</v>
      </c>
      <c r="Q60" s="21" t="s">
        <v>76</v>
      </c>
      <c r="R60" s="21" t="s">
        <v>77</v>
      </c>
      <c r="S60" s="21" t="s">
        <v>78</v>
      </c>
      <c r="T60" s="21" t="s">
        <v>79</v>
      </c>
      <c r="U60" s="21" t="s">
        <v>80</v>
      </c>
      <c r="V60" s="21" t="s">
        <v>81</v>
      </c>
      <c r="W60" s="21" t="s">
        <v>82</v>
      </c>
      <c r="X60" s="21" t="s">
        <v>83</v>
      </c>
      <c r="Y60" s="22" t="s">
        <v>84</v>
      </c>
    </row>
    <row r="61" spans="1:25" ht="26.25" thickBot="1" x14ac:dyDescent="0.3">
      <c r="A61" s="75" t="s">
        <v>344</v>
      </c>
      <c r="B61" s="76">
        <v>1</v>
      </c>
      <c r="C61" s="65" t="s">
        <v>345</v>
      </c>
      <c r="D61" s="65" t="s">
        <v>346</v>
      </c>
      <c r="E61" s="65" t="s">
        <v>244</v>
      </c>
      <c r="F61" s="65" t="s">
        <v>90</v>
      </c>
      <c r="G61" s="65" t="s">
        <v>90</v>
      </c>
      <c r="H61" s="66" t="s">
        <v>91</v>
      </c>
      <c r="I61" s="67">
        <v>5</v>
      </c>
      <c r="J61" s="77"/>
      <c r="K61" s="76">
        <v>1</v>
      </c>
      <c r="L61" s="68"/>
      <c r="M61" s="69"/>
      <c r="N61" s="70">
        <f>IF(M61&gt;0,ROUND(L61/M61,4),0)</f>
        <v>0</v>
      </c>
      <c r="O61" s="71"/>
      <c r="P61" s="72"/>
      <c r="Q61" s="70">
        <f>ROUND(ROUND(N61,4)*(1-O61),4)</f>
        <v>0</v>
      </c>
      <c r="R61" s="70">
        <f>ROUND(ROUND(Q61,4)*(1+P61),4)</f>
        <v>0</v>
      </c>
      <c r="S61" s="70">
        <f>ROUND($I61*Q61,4)</f>
        <v>0</v>
      </c>
      <c r="T61" s="70">
        <f>ROUND($I61*R61,4)</f>
        <v>0</v>
      </c>
      <c r="U61" s="73"/>
      <c r="V61" s="73"/>
      <c r="W61" s="73"/>
      <c r="X61" s="73"/>
      <c r="Y61" s="74"/>
    </row>
    <row r="62" spans="1:25" ht="13.5" thickBot="1" x14ac:dyDescent="0.3">
      <c r="R62" s="62" t="s">
        <v>108</v>
      </c>
      <c r="S62" s="63">
        <f>SUM(S61:S61)</f>
        <v>0</v>
      </c>
      <c r="T62" s="64">
        <f>SUM(T61:T61)</f>
        <v>0</v>
      </c>
    </row>
    <row r="64" spans="1:25" ht="13.5" thickBot="1" x14ac:dyDescent="0.3"/>
    <row r="65" spans="1:25" ht="13.5" thickBot="1" x14ac:dyDescent="0.3">
      <c r="A65" s="53" t="s">
        <v>55</v>
      </c>
      <c r="B65" s="58" t="s">
        <v>178</v>
      </c>
      <c r="C65" s="19" t="s">
        <v>347</v>
      </c>
      <c r="D65" s="19"/>
      <c r="E65" s="19"/>
      <c r="F65" s="19"/>
      <c r="G65" s="19"/>
      <c r="H65" s="19" t="s">
        <v>127</v>
      </c>
      <c r="I65" s="19"/>
      <c r="J65" s="8"/>
      <c r="K65" s="7"/>
      <c r="L65" s="19" t="s">
        <v>348</v>
      </c>
      <c r="M65" s="19"/>
      <c r="N65" s="19"/>
      <c r="O65" s="19"/>
      <c r="P65" s="19"/>
      <c r="Q65" s="19"/>
      <c r="R65" s="19"/>
      <c r="S65" s="19"/>
      <c r="T65" s="19"/>
      <c r="U65" s="19"/>
      <c r="V65" s="19"/>
      <c r="W65" s="19"/>
      <c r="X65" s="19"/>
      <c r="Y65" s="8"/>
    </row>
    <row r="66" spans="1:25" ht="51.75" thickBot="1" x14ac:dyDescent="0.3">
      <c r="A66" s="54" t="s">
        <v>60</v>
      </c>
      <c r="B66" s="20" t="s">
        <v>61</v>
      </c>
      <c r="C66" s="21" t="s">
        <v>62</v>
      </c>
      <c r="D66" s="21" t="s">
        <v>63</v>
      </c>
      <c r="E66" s="21" t="s">
        <v>64</v>
      </c>
      <c r="F66" s="21" t="s">
        <v>65</v>
      </c>
      <c r="G66" s="21" t="s">
        <v>66</v>
      </c>
      <c r="H66" s="21" t="s">
        <v>67</v>
      </c>
      <c r="I66" s="21" t="s">
        <v>68</v>
      </c>
      <c r="J66" s="22" t="s">
        <v>69</v>
      </c>
      <c r="K66" s="20" t="s">
        <v>70</v>
      </c>
      <c r="L66" s="21" t="s">
        <v>71</v>
      </c>
      <c r="M66" s="21" t="s">
        <v>72</v>
      </c>
      <c r="N66" s="21" t="s">
        <v>73</v>
      </c>
      <c r="O66" s="21" t="s">
        <v>74</v>
      </c>
      <c r="P66" s="21" t="s">
        <v>75</v>
      </c>
      <c r="Q66" s="21" t="s">
        <v>76</v>
      </c>
      <c r="R66" s="21" t="s">
        <v>77</v>
      </c>
      <c r="S66" s="21" t="s">
        <v>78</v>
      </c>
      <c r="T66" s="21" t="s">
        <v>79</v>
      </c>
      <c r="U66" s="21" t="s">
        <v>80</v>
      </c>
      <c r="V66" s="21" t="s">
        <v>81</v>
      </c>
      <c r="W66" s="21" t="s">
        <v>82</v>
      </c>
      <c r="X66" s="21" t="s">
        <v>83</v>
      </c>
      <c r="Y66" s="22" t="s">
        <v>84</v>
      </c>
    </row>
    <row r="67" spans="1:25" ht="13.5" thickBot="1" x14ac:dyDescent="0.3">
      <c r="A67" s="75" t="s">
        <v>349</v>
      </c>
      <c r="B67" s="76">
        <v>1</v>
      </c>
      <c r="C67" s="65" t="s">
        <v>350</v>
      </c>
      <c r="D67" s="65" t="s">
        <v>351</v>
      </c>
      <c r="E67" s="65" t="s">
        <v>90</v>
      </c>
      <c r="F67" s="65" t="s">
        <v>90</v>
      </c>
      <c r="G67" s="65" t="s">
        <v>90</v>
      </c>
      <c r="H67" s="66" t="s">
        <v>91</v>
      </c>
      <c r="I67" s="67">
        <v>30</v>
      </c>
      <c r="J67" s="77"/>
      <c r="K67" s="76">
        <v>1</v>
      </c>
      <c r="L67" s="68"/>
      <c r="M67" s="69"/>
      <c r="N67" s="70">
        <f>IF(M67&gt;0,ROUND(L67/M67,4),0)</f>
        <v>0</v>
      </c>
      <c r="O67" s="71"/>
      <c r="P67" s="72"/>
      <c r="Q67" s="70">
        <f>ROUND(ROUND(N67,4)*(1-O67),4)</f>
        <v>0</v>
      </c>
      <c r="R67" s="70">
        <f>ROUND(ROUND(Q67,4)*(1+P67),4)</f>
        <v>0</v>
      </c>
      <c r="S67" s="70">
        <f>ROUND($I67*Q67,4)</f>
        <v>0</v>
      </c>
      <c r="T67" s="70">
        <f>ROUND($I67*R67,4)</f>
        <v>0</v>
      </c>
      <c r="U67" s="73"/>
      <c r="V67" s="73"/>
      <c r="W67" s="73"/>
      <c r="X67" s="73"/>
      <c r="Y67" s="74"/>
    </row>
    <row r="68" spans="1:25" ht="13.5" thickBot="1" x14ac:dyDescent="0.3">
      <c r="R68" s="62" t="s">
        <v>108</v>
      </c>
      <c r="S68" s="63">
        <f>SUM(S67:S67)</f>
        <v>0</v>
      </c>
      <c r="T68" s="64">
        <f>SUM(T67:T67)</f>
        <v>0</v>
      </c>
    </row>
    <row r="70" spans="1:25" ht="13.5" thickBot="1" x14ac:dyDescent="0.3"/>
    <row r="71" spans="1:25" ht="13.5" thickBot="1" x14ac:dyDescent="0.3">
      <c r="A71" s="53" t="s">
        <v>55</v>
      </c>
      <c r="B71" s="58" t="s">
        <v>196</v>
      </c>
      <c r="C71" s="19" t="s">
        <v>352</v>
      </c>
      <c r="D71" s="19"/>
      <c r="E71" s="19"/>
      <c r="F71" s="19"/>
      <c r="G71" s="19"/>
      <c r="H71" s="19" t="s">
        <v>127</v>
      </c>
      <c r="I71" s="19"/>
      <c r="J71" s="8"/>
      <c r="K71" s="7"/>
      <c r="L71" s="19" t="s">
        <v>353</v>
      </c>
      <c r="M71" s="19"/>
      <c r="N71" s="19"/>
      <c r="O71" s="19"/>
      <c r="P71" s="19"/>
      <c r="Q71" s="19"/>
      <c r="R71" s="19"/>
      <c r="S71" s="19"/>
      <c r="T71" s="19"/>
      <c r="U71" s="19"/>
      <c r="V71" s="19"/>
      <c r="W71" s="19"/>
      <c r="X71" s="19"/>
      <c r="Y71" s="8"/>
    </row>
    <row r="72" spans="1:25" ht="51.75" thickBot="1" x14ac:dyDescent="0.3">
      <c r="A72" s="54" t="s">
        <v>60</v>
      </c>
      <c r="B72" s="20" t="s">
        <v>61</v>
      </c>
      <c r="C72" s="21" t="s">
        <v>62</v>
      </c>
      <c r="D72" s="21" t="s">
        <v>63</v>
      </c>
      <c r="E72" s="21" t="s">
        <v>64</v>
      </c>
      <c r="F72" s="21" t="s">
        <v>65</v>
      </c>
      <c r="G72" s="21" t="s">
        <v>66</v>
      </c>
      <c r="H72" s="21" t="s">
        <v>67</v>
      </c>
      <c r="I72" s="21" t="s">
        <v>68</v>
      </c>
      <c r="J72" s="22" t="s">
        <v>69</v>
      </c>
      <c r="K72" s="20" t="s">
        <v>70</v>
      </c>
      <c r="L72" s="21" t="s">
        <v>71</v>
      </c>
      <c r="M72" s="21" t="s">
        <v>72</v>
      </c>
      <c r="N72" s="21" t="s">
        <v>73</v>
      </c>
      <c r="O72" s="21" t="s">
        <v>74</v>
      </c>
      <c r="P72" s="21" t="s">
        <v>75</v>
      </c>
      <c r="Q72" s="21" t="s">
        <v>76</v>
      </c>
      <c r="R72" s="21" t="s">
        <v>77</v>
      </c>
      <c r="S72" s="21" t="s">
        <v>78</v>
      </c>
      <c r="T72" s="21" t="s">
        <v>79</v>
      </c>
      <c r="U72" s="21" t="s">
        <v>80</v>
      </c>
      <c r="V72" s="21" t="s">
        <v>81</v>
      </c>
      <c r="W72" s="21" t="s">
        <v>82</v>
      </c>
      <c r="X72" s="21" t="s">
        <v>83</v>
      </c>
      <c r="Y72" s="22" t="s">
        <v>84</v>
      </c>
    </row>
    <row r="73" spans="1:25" ht="128.25" thickBot="1" x14ac:dyDescent="0.3">
      <c r="A73" s="75" t="s">
        <v>354</v>
      </c>
      <c r="B73" s="76">
        <v>1</v>
      </c>
      <c r="C73" s="65" t="s">
        <v>355</v>
      </c>
      <c r="D73" s="65" t="s">
        <v>356</v>
      </c>
      <c r="E73" s="65" t="s">
        <v>357</v>
      </c>
      <c r="F73" s="65" t="s">
        <v>358</v>
      </c>
      <c r="G73" s="65" t="s">
        <v>90</v>
      </c>
      <c r="H73" s="66" t="s">
        <v>91</v>
      </c>
      <c r="I73" s="67">
        <v>50</v>
      </c>
      <c r="J73" s="77"/>
      <c r="K73" s="76">
        <v>1</v>
      </c>
      <c r="L73" s="68"/>
      <c r="M73" s="69"/>
      <c r="N73" s="70">
        <f>IF(M73&gt;0,ROUND(L73/M73,4),0)</f>
        <v>0</v>
      </c>
      <c r="O73" s="71"/>
      <c r="P73" s="72"/>
      <c r="Q73" s="70">
        <f>ROUND(ROUND(N73,4)*(1-O73),4)</f>
        <v>0</v>
      </c>
      <c r="R73" s="70">
        <f>ROUND(ROUND(Q73,4)*(1+P73),4)</f>
        <v>0</v>
      </c>
      <c r="S73" s="70">
        <f>ROUND($I73*Q73,4)</f>
        <v>0</v>
      </c>
      <c r="T73" s="70">
        <f>ROUND($I73*R73,4)</f>
        <v>0</v>
      </c>
      <c r="U73" s="73"/>
      <c r="V73" s="73"/>
      <c r="W73" s="73"/>
      <c r="X73" s="73"/>
      <c r="Y73" s="74"/>
    </row>
    <row r="74" spans="1:25" ht="13.5" thickBot="1" x14ac:dyDescent="0.3">
      <c r="R74" s="62" t="s">
        <v>108</v>
      </c>
      <c r="S74" s="63">
        <f>SUM(S73:S73)</f>
        <v>0</v>
      </c>
      <c r="T74" s="64">
        <f>SUM(T73:T73)</f>
        <v>0</v>
      </c>
    </row>
    <row r="76" spans="1:25" ht="13.5" thickBot="1" x14ac:dyDescent="0.3"/>
    <row r="77" spans="1:25" ht="13.5" thickBot="1" x14ac:dyDescent="0.3">
      <c r="A77" s="53" t="s">
        <v>55</v>
      </c>
      <c r="B77" s="58" t="s">
        <v>210</v>
      </c>
      <c r="C77" s="19" t="s">
        <v>359</v>
      </c>
      <c r="D77" s="19"/>
      <c r="E77" s="19"/>
      <c r="F77" s="19"/>
      <c r="G77" s="19"/>
      <c r="H77" s="19" t="s">
        <v>58</v>
      </c>
      <c r="I77" s="19"/>
      <c r="J77" s="8"/>
      <c r="K77" s="7"/>
      <c r="L77" s="19" t="s">
        <v>360</v>
      </c>
      <c r="M77" s="19"/>
      <c r="N77" s="19"/>
      <c r="O77" s="19"/>
      <c r="P77" s="19"/>
      <c r="Q77" s="19"/>
      <c r="R77" s="19"/>
      <c r="S77" s="19"/>
      <c r="T77" s="19"/>
      <c r="U77" s="19"/>
      <c r="V77" s="19"/>
      <c r="W77" s="19"/>
      <c r="X77" s="19"/>
      <c r="Y77" s="8"/>
    </row>
    <row r="78" spans="1:25" ht="51.75" thickBot="1" x14ac:dyDescent="0.3">
      <c r="A78" s="54" t="s">
        <v>60</v>
      </c>
      <c r="B78" s="20" t="s">
        <v>61</v>
      </c>
      <c r="C78" s="21" t="s">
        <v>62</v>
      </c>
      <c r="D78" s="21" t="s">
        <v>63</v>
      </c>
      <c r="E78" s="21" t="s">
        <v>64</v>
      </c>
      <c r="F78" s="21" t="s">
        <v>65</v>
      </c>
      <c r="G78" s="21" t="s">
        <v>66</v>
      </c>
      <c r="H78" s="21" t="s">
        <v>67</v>
      </c>
      <c r="I78" s="21" t="s">
        <v>68</v>
      </c>
      <c r="J78" s="22" t="s">
        <v>69</v>
      </c>
      <c r="K78" s="20" t="s">
        <v>70</v>
      </c>
      <c r="L78" s="21" t="s">
        <v>71</v>
      </c>
      <c r="M78" s="21" t="s">
        <v>72</v>
      </c>
      <c r="N78" s="21" t="s">
        <v>73</v>
      </c>
      <c r="O78" s="21" t="s">
        <v>74</v>
      </c>
      <c r="P78" s="21" t="s">
        <v>75</v>
      </c>
      <c r="Q78" s="21" t="s">
        <v>76</v>
      </c>
      <c r="R78" s="21" t="s">
        <v>77</v>
      </c>
      <c r="S78" s="21" t="s">
        <v>78</v>
      </c>
      <c r="T78" s="21" t="s">
        <v>79</v>
      </c>
      <c r="U78" s="21" t="s">
        <v>80</v>
      </c>
      <c r="V78" s="21" t="s">
        <v>81</v>
      </c>
      <c r="W78" s="21" t="s">
        <v>82</v>
      </c>
      <c r="X78" s="21" t="s">
        <v>83</v>
      </c>
      <c r="Y78" s="22" t="s">
        <v>84</v>
      </c>
    </row>
    <row r="79" spans="1:25" ht="13.5" thickBot="1" x14ac:dyDescent="0.3">
      <c r="A79" s="75" t="s">
        <v>361</v>
      </c>
      <c r="B79" s="76">
        <v>1</v>
      </c>
      <c r="C79" s="65" t="s">
        <v>362</v>
      </c>
      <c r="D79" s="65" t="s">
        <v>363</v>
      </c>
      <c r="E79" s="65" t="s">
        <v>364</v>
      </c>
      <c r="F79" s="65" t="s">
        <v>90</v>
      </c>
      <c r="G79" s="65" t="s">
        <v>90</v>
      </c>
      <c r="H79" s="66" t="s">
        <v>91</v>
      </c>
      <c r="I79" s="67">
        <v>650</v>
      </c>
      <c r="J79" s="77"/>
      <c r="K79" s="76">
        <v>1</v>
      </c>
      <c r="L79" s="68"/>
      <c r="M79" s="69"/>
      <c r="N79" s="70">
        <f>IF(M79&gt;0,ROUND(L79/M79,4),0)</f>
        <v>0</v>
      </c>
      <c r="O79" s="71"/>
      <c r="P79" s="72"/>
      <c r="Q79" s="70">
        <f>ROUND(ROUND(N79,4)*(1-O79),4)</f>
        <v>0</v>
      </c>
      <c r="R79" s="70">
        <f>ROUND(ROUND(Q79,4)*(1+P79),4)</f>
        <v>0</v>
      </c>
      <c r="S79" s="70">
        <f>ROUND($I79*Q79,4)</f>
        <v>0</v>
      </c>
      <c r="T79" s="70">
        <f>ROUND($I79*R79,4)</f>
        <v>0</v>
      </c>
      <c r="U79" s="73"/>
      <c r="V79" s="73"/>
      <c r="W79" s="73"/>
      <c r="X79" s="73"/>
      <c r="Y79" s="74"/>
    </row>
    <row r="80" spans="1:25" ht="13.5" thickBot="1" x14ac:dyDescent="0.3">
      <c r="R80" s="62" t="s">
        <v>108</v>
      </c>
      <c r="S80" s="63">
        <f>SUM(S79:S79)</f>
        <v>0</v>
      </c>
      <c r="T80" s="64">
        <f>SUM(T79:T79)</f>
        <v>0</v>
      </c>
    </row>
    <row r="82" spans="1:25" ht="13.5" thickBot="1" x14ac:dyDescent="0.3"/>
    <row r="83" spans="1:25" ht="13.5" thickBot="1" x14ac:dyDescent="0.3">
      <c r="A83" s="53" t="s">
        <v>55</v>
      </c>
      <c r="B83" s="58" t="s">
        <v>217</v>
      </c>
      <c r="C83" s="19" t="s">
        <v>365</v>
      </c>
      <c r="D83" s="19"/>
      <c r="E83" s="19"/>
      <c r="F83" s="19"/>
      <c r="G83" s="19"/>
      <c r="H83" s="19" t="s">
        <v>58</v>
      </c>
      <c r="I83" s="19"/>
      <c r="J83" s="8"/>
      <c r="K83" s="7"/>
      <c r="L83" s="19" t="s">
        <v>366</v>
      </c>
      <c r="M83" s="19"/>
      <c r="N83" s="19"/>
      <c r="O83" s="19"/>
      <c r="P83" s="19"/>
      <c r="Q83" s="19"/>
      <c r="R83" s="19"/>
      <c r="S83" s="19"/>
      <c r="T83" s="19"/>
      <c r="U83" s="19"/>
      <c r="V83" s="19"/>
      <c r="W83" s="19"/>
      <c r="X83" s="19"/>
      <c r="Y83" s="8"/>
    </row>
    <row r="84" spans="1:25" ht="51.75" thickBot="1" x14ac:dyDescent="0.3">
      <c r="A84" s="54" t="s">
        <v>60</v>
      </c>
      <c r="B84" s="20" t="s">
        <v>61</v>
      </c>
      <c r="C84" s="21" t="s">
        <v>62</v>
      </c>
      <c r="D84" s="21" t="s">
        <v>63</v>
      </c>
      <c r="E84" s="21" t="s">
        <v>64</v>
      </c>
      <c r="F84" s="21" t="s">
        <v>65</v>
      </c>
      <c r="G84" s="21" t="s">
        <v>66</v>
      </c>
      <c r="H84" s="21" t="s">
        <v>67</v>
      </c>
      <c r="I84" s="21" t="s">
        <v>68</v>
      </c>
      <c r="J84" s="22" t="s">
        <v>69</v>
      </c>
      <c r="K84" s="20" t="s">
        <v>70</v>
      </c>
      <c r="L84" s="21" t="s">
        <v>71</v>
      </c>
      <c r="M84" s="21" t="s">
        <v>72</v>
      </c>
      <c r="N84" s="21" t="s">
        <v>73</v>
      </c>
      <c r="O84" s="21" t="s">
        <v>74</v>
      </c>
      <c r="P84" s="21" t="s">
        <v>75</v>
      </c>
      <c r="Q84" s="21" t="s">
        <v>76</v>
      </c>
      <c r="R84" s="21" t="s">
        <v>77</v>
      </c>
      <c r="S84" s="21" t="s">
        <v>78</v>
      </c>
      <c r="T84" s="21" t="s">
        <v>79</v>
      </c>
      <c r="U84" s="21" t="s">
        <v>80</v>
      </c>
      <c r="V84" s="21" t="s">
        <v>81</v>
      </c>
      <c r="W84" s="21" t="s">
        <v>82</v>
      </c>
      <c r="X84" s="21" t="s">
        <v>83</v>
      </c>
      <c r="Y84" s="22" t="s">
        <v>84</v>
      </c>
    </row>
    <row r="85" spans="1:25" ht="26.25" thickBot="1" x14ac:dyDescent="0.3">
      <c r="A85" s="75" t="s">
        <v>367</v>
      </c>
      <c r="B85" s="76">
        <v>1</v>
      </c>
      <c r="C85" s="65" t="s">
        <v>368</v>
      </c>
      <c r="D85" s="65" t="s">
        <v>369</v>
      </c>
      <c r="E85" s="65" t="s">
        <v>90</v>
      </c>
      <c r="F85" s="65" t="s">
        <v>90</v>
      </c>
      <c r="G85" s="65" t="s">
        <v>90</v>
      </c>
      <c r="H85" s="66" t="s">
        <v>91</v>
      </c>
      <c r="I85" s="67">
        <v>940</v>
      </c>
      <c r="J85" s="77"/>
      <c r="K85" s="76">
        <v>1</v>
      </c>
      <c r="L85" s="68"/>
      <c r="M85" s="69"/>
      <c r="N85" s="70">
        <f>IF(M85&gt;0,ROUND(L85/M85,4),0)</f>
        <v>0</v>
      </c>
      <c r="O85" s="71"/>
      <c r="P85" s="72"/>
      <c r="Q85" s="70">
        <f>ROUND(ROUND(N85,4)*(1-O85),4)</f>
        <v>0</v>
      </c>
      <c r="R85" s="70">
        <f>ROUND(ROUND(Q85,4)*(1+P85),4)</f>
        <v>0</v>
      </c>
      <c r="S85" s="70">
        <f>ROUND($I85*Q85,4)</f>
        <v>0</v>
      </c>
      <c r="T85" s="70">
        <f>ROUND($I85*R85,4)</f>
        <v>0</v>
      </c>
      <c r="U85" s="73"/>
      <c r="V85" s="73"/>
      <c r="W85" s="73"/>
      <c r="X85" s="73"/>
      <c r="Y85" s="74"/>
    </row>
    <row r="86" spans="1:25" ht="13.5" thickBot="1" x14ac:dyDescent="0.3">
      <c r="R86" s="62" t="s">
        <v>108</v>
      </c>
      <c r="S86" s="63">
        <f>SUM(S85:S85)</f>
        <v>0</v>
      </c>
      <c r="T86" s="64">
        <f>SUM(T85:T85)</f>
        <v>0</v>
      </c>
    </row>
    <row r="88" spans="1:25" ht="13.5" thickBot="1" x14ac:dyDescent="0.3"/>
    <row r="89" spans="1:25" ht="13.5" thickBot="1" x14ac:dyDescent="0.3">
      <c r="A89" s="53" t="s">
        <v>55</v>
      </c>
      <c r="B89" s="58" t="s">
        <v>223</v>
      </c>
      <c r="C89" s="19" t="s">
        <v>370</v>
      </c>
      <c r="D89" s="19"/>
      <c r="E89" s="19"/>
      <c r="F89" s="19"/>
      <c r="G89" s="19"/>
      <c r="H89" s="19" t="s">
        <v>58</v>
      </c>
      <c r="I89" s="19"/>
      <c r="J89" s="8"/>
      <c r="K89" s="7"/>
      <c r="L89" s="19" t="s">
        <v>371</v>
      </c>
      <c r="M89" s="19"/>
      <c r="N89" s="19"/>
      <c r="O89" s="19"/>
      <c r="P89" s="19"/>
      <c r="Q89" s="19"/>
      <c r="R89" s="19"/>
      <c r="S89" s="19"/>
      <c r="T89" s="19"/>
      <c r="U89" s="19"/>
      <c r="V89" s="19"/>
      <c r="W89" s="19"/>
      <c r="X89" s="19"/>
      <c r="Y89" s="8"/>
    </row>
    <row r="90" spans="1:25" ht="51.75" thickBot="1" x14ac:dyDescent="0.3">
      <c r="A90" s="54" t="s">
        <v>60</v>
      </c>
      <c r="B90" s="20" t="s">
        <v>61</v>
      </c>
      <c r="C90" s="21" t="s">
        <v>62</v>
      </c>
      <c r="D90" s="21" t="s">
        <v>63</v>
      </c>
      <c r="E90" s="21" t="s">
        <v>64</v>
      </c>
      <c r="F90" s="21" t="s">
        <v>65</v>
      </c>
      <c r="G90" s="21" t="s">
        <v>66</v>
      </c>
      <c r="H90" s="21" t="s">
        <v>67</v>
      </c>
      <c r="I90" s="21" t="s">
        <v>68</v>
      </c>
      <c r="J90" s="22" t="s">
        <v>69</v>
      </c>
      <c r="K90" s="20" t="s">
        <v>70</v>
      </c>
      <c r="L90" s="21" t="s">
        <v>71</v>
      </c>
      <c r="M90" s="21" t="s">
        <v>72</v>
      </c>
      <c r="N90" s="21" t="s">
        <v>73</v>
      </c>
      <c r="O90" s="21" t="s">
        <v>74</v>
      </c>
      <c r="P90" s="21" t="s">
        <v>75</v>
      </c>
      <c r="Q90" s="21" t="s">
        <v>76</v>
      </c>
      <c r="R90" s="21" t="s">
        <v>77</v>
      </c>
      <c r="S90" s="21" t="s">
        <v>78</v>
      </c>
      <c r="T90" s="21" t="s">
        <v>79</v>
      </c>
      <c r="U90" s="21" t="s">
        <v>80</v>
      </c>
      <c r="V90" s="21" t="s">
        <v>81</v>
      </c>
      <c r="W90" s="21" t="s">
        <v>82</v>
      </c>
      <c r="X90" s="21" t="s">
        <v>83</v>
      </c>
      <c r="Y90" s="22" t="s">
        <v>84</v>
      </c>
    </row>
    <row r="91" spans="1:25" ht="38.25" x14ac:dyDescent="0.25">
      <c r="A91" s="55" t="s">
        <v>372</v>
      </c>
      <c r="B91" s="9">
        <v>1</v>
      </c>
      <c r="C91" s="23" t="s">
        <v>373</v>
      </c>
      <c r="D91" s="23" t="s">
        <v>374</v>
      </c>
      <c r="E91" s="23" t="s">
        <v>375</v>
      </c>
      <c r="F91" s="23" t="s">
        <v>90</v>
      </c>
      <c r="G91" s="23" t="s">
        <v>90</v>
      </c>
      <c r="H91" s="24" t="s">
        <v>91</v>
      </c>
      <c r="I91" s="25">
        <v>750</v>
      </c>
      <c r="J91" s="59"/>
      <c r="K91" s="9">
        <v>1</v>
      </c>
      <c r="L91" s="26"/>
      <c r="M91" s="27"/>
      <c r="N91" s="28">
        <f>IF(M91&gt;0,ROUND(L91/M91,4),0)</f>
        <v>0</v>
      </c>
      <c r="O91" s="29"/>
      <c r="P91" s="30"/>
      <c r="Q91" s="28">
        <f>ROUND(ROUND(N91,4)*(1-O91),4)</f>
        <v>0</v>
      </c>
      <c r="R91" s="28">
        <f>ROUND(ROUND(Q91,4)*(1+P91),4)</f>
        <v>0</v>
      </c>
      <c r="S91" s="28">
        <f>ROUND($I91*Q91,4)</f>
        <v>0</v>
      </c>
      <c r="T91" s="28">
        <f>ROUND($I91*R91,4)</f>
        <v>0</v>
      </c>
      <c r="U91" s="31"/>
      <c r="V91" s="31"/>
      <c r="W91" s="31"/>
      <c r="X91" s="31"/>
      <c r="Y91" s="32"/>
    </row>
    <row r="92" spans="1:25" ht="38.25" x14ac:dyDescent="0.25">
      <c r="A92" s="56" t="s">
        <v>376</v>
      </c>
      <c r="B92" s="11">
        <v>2</v>
      </c>
      <c r="C92" s="33" t="s">
        <v>377</v>
      </c>
      <c r="D92" s="33" t="s">
        <v>378</v>
      </c>
      <c r="E92" s="33" t="s">
        <v>375</v>
      </c>
      <c r="F92" s="33" t="s">
        <v>90</v>
      </c>
      <c r="G92" s="33" t="s">
        <v>90</v>
      </c>
      <c r="H92" s="34" t="s">
        <v>91</v>
      </c>
      <c r="I92" s="35">
        <v>13</v>
      </c>
      <c r="J92" s="60"/>
      <c r="K92" s="11">
        <v>1</v>
      </c>
      <c r="L92" s="36"/>
      <c r="M92" s="37"/>
      <c r="N92" s="38">
        <f>IF(M92&gt;0,ROUND(L92/M92,4),0)</f>
        <v>0</v>
      </c>
      <c r="O92" s="39"/>
      <c r="P92" s="40"/>
      <c r="Q92" s="38">
        <f>ROUND(ROUND(N92,4)*(1-O92),4)</f>
        <v>0</v>
      </c>
      <c r="R92" s="38">
        <f>ROUND(ROUND(Q92,4)*(1+P92),4)</f>
        <v>0</v>
      </c>
      <c r="S92" s="38">
        <f>ROUND($I92*Q92,4)</f>
        <v>0</v>
      </c>
      <c r="T92" s="38">
        <f>ROUND($I92*R92,4)</f>
        <v>0</v>
      </c>
      <c r="U92" s="41"/>
      <c r="V92" s="41"/>
      <c r="W92" s="41"/>
      <c r="X92" s="41"/>
      <c r="Y92" s="42"/>
    </row>
    <row r="93" spans="1:25" ht="38.25" x14ac:dyDescent="0.25">
      <c r="A93" s="56" t="s">
        <v>379</v>
      </c>
      <c r="B93" s="11">
        <v>3</v>
      </c>
      <c r="C93" s="33" t="s">
        <v>380</v>
      </c>
      <c r="D93" s="33" t="s">
        <v>90</v>
      </c>
      <c r="E93" s="33" t="s">
        <v>375</v>
      </c>
      <c r="F93" s="33" t="s">
        <v>90</v>
      </c>
      <c r="G93" s="33" t="s">
        <v>90</v>
      </c>
      <c r="H93" s="34" t="s">
        <v>91</v>
      </c>
      <c r="I93" s="35">
        <v>200</v>
      </c>
      <c r="J93" s="60"/>
      <c r="K93" s="11">
        <v>1</v>
      </c>
      <c r="L93" s="36"/>
      <c r="M93" s="37"/>
      <c r="N93" s="38">
        <f>IF(M93&gt;0,ROUND(L93/M93,4),0)</f>
        <v>0</v>
      </c>
      <c r="O93" s="39"/>
      <c r="P93" s="40"/>
      <c r="Q93" s="38">
        <f>ROUND(ROUND(N93,4)*(1-O93),4)</f>
        <v>0</v>
      </c>
      <c r="R93" s="38">
        <f>ROUND(ROUND(Q93,4)*(1+P93),4)</f>
        <v>0</v>
      </c>
      <c r="S93" s="38">
        <f>ROUND($I93*Q93,4)</f>
        <v>0</v>
      </c>
      <c r="T93" s="38">
        <f>ROUND($I93*R93,4)</f>
        <v>0</v>
      </c>
      <c r="U93" s="41"/>
      <c r="V93" s="41"/>
      <c r="W93" s="41"/>
      <c r="X93" s="41"/>
      <c r="Y93" s="42"/>
    </row>
    <row r="94" spans="1:25" ht="39" thickBot="1" x14ac:dyDescent="0.3">
      <c r="A94" s="57" t="s">
        <v>381</v>
      </c>
      <c r="B94" s="13">
        <v>4</v>
      </c>
      <c r="C94" s="43" t="s">
        <v>382</v>
      </c>
      <c r="D94" s="43" t="s">
        <v>90</v>
      </c>
      <c r="E94" s="43" t="s">
        <v>375</v>
      </c>
      <c r="F94" s="43" t="s">
        <v>90</v>
      </c>
      <c r="G94" s="43" t="s">
        <v>90</v>
      </c>
      <c r="H94" s="44" t="s">
        <v>91</v>
      </c>
      <c r="I94" s="45">
        <v>225</v>
      </c>
      <c r="J94" s="61"/>
      <c r="K94" s="13">
        <v>1</v>
      </c>
      <c r="L94" s="46"/>
      <c r="M94" s="47"/>
      <c r="N94" s="48">
        <f>IF(M94&gt;0,ROUND(L94/M94,4),0)</f>
        <v>0</v>
      </c>
      <c r="O94" s="49"/>
      <c r="P94" s="50"/>
      <c r="Q94" s="48">
        <f>ROUND(ROUND(N94,4)*(1-O94),4)</f>
        <v>0</v>
      </c>
      <c r="R94" s="48">
        <f>ROUND(ROUND(Q94,4)*(1+P94),4)</f>
        <v>0</v>
      </c>
      <c r="S94" s="48">
        <f>ROUND($I94*Q94,4)</f>
        <v>0</v>
      </c>
      <c r="T94" s="48">
        <f>ROUND($I94*R94,4)</f>
        <v>0</v>
      </c>
      <c r="U94" s="51"/>
      <c r="V94" s="51"/>
      <c r="W94" s="51"/>
      <c r="X94" s="51"/>
      <c r="Y94" s="52"/>
    </row>
    <row r="95" spans="1:25" ht="13.5" thickBot="1" x14ac:dyDescent="0.3">
      <c r="R95" s="62" t="s">
        <v>108</v>
      </c>
      <c r="S95" s="63">
        <f>SUM(S91:S94)</f>
        <v>0</v>
      </c>
      <c r="T95" s="64">
        <f>SUM(T91:T94)</f>
        <v>0</v>
      </c>
    </row>
    <row r="97" spans="1:25" ht="13.5" thickBot="1" x14ac:dyDescent="0.3"/>
    <row r="98" spans="1:25" ht="13.5" thickBot="1" x14ac:dyDescent="0.3">
      <c r="A98" s="53" t="s">
        <v>55</v>
      </c>
      <c r="B98" s="58" t="s">
        <v>230</v>
      </c>
      <c r="C98" s="19" t="s">
        <v>383</v>
      </c>
      <c r="D98" s="19"/>
      <c r="E98" s="19"/>
      <c r="F98" s="19"/>
      <c r="G98" s="19"/>
      <c r="H98" s="19" t="s">
        <v>58</v>
      </c>
      <c r="I98" s="19"/>
      <c r="J98" s="8"/>
      <c r="K98" s="7"/>
      <c r="L98" s="19" t="s">
        <v>384</v>
      </c>
      <c r="M98" s="19"/>
      <c r="N98" s="19"/>
      <c r="O98" s="19"/>
      <c r="P98" s="19"/>
      <c r="Q98" s="19"/>
      <c r="R98" s="19"/>
      <c r="S98" s="19"/>
      <c r="T98" s="19"/>
      <c r="U98" s="19"/>
      <c r="V98" s="19"/>
      <c r="W98" s="19"/>
      <c r="X98" s="19"/>
      <c r="Y98" s="8"/>
    </row>
    <row r="99" spans="1:25" ht="51.75" thickBot="1" x14ac:dyDescent="0.3">
      <c r="A99" s="54" t="s">
        <v>60</v>
      </c>
      <c r="B99" s="20" t="s">
        <v>61</v>
      </c>
      <c r="C99" s="21" t="s">
        <v>62</v>
      </c>
      <c r="D99" s="21" t="s">
        <v>63</v>
      </c>
      <c r="E99" s="21" t="s">
        <v>64</v>
      </c>
      <c r="F99" s="21" t="s">
        <v>65</v>
      </c>
      <c r="G99" s="21" t="s">
        <v>66</v>
      </c>
      <c r="H99" s="21" t="s">
        <v>67</v>
      </c>
      <c r="I99" s="21" t="s">
        <v>68</v>
      </c>
      <c r="J99" s="22" t="s">
        <v>69</v>
      </c>
      <c r="K99" s="20" t="s">
        <v>70</v>
      </c>
      <c r="L99" s="21" t="s">
        <v>71</v>
      </c>
      <c r="M99" s="21" t="s">
        <v>72</v>
      </c>
      <c r="N99" s="21" t="s">
        <v>73</v>
      </c>
      <c r="O99" s="21" t="s">
        <v>74</v>
      </c>
      <c r="P99" s="21" t="s">
        <v>75</v>
      </c>
      <c r="Q99" s="21" t="s">
        <v>76</v>
      </c>
      <c r="R99" s="21" t="s">
        <v>77</v>
      </c>
      <c r="S99" s="21" t="s">
        <v>78</v>
      </c>
      <c r="T99" s="21" t="s">
        <v>79</v>
      </c>
      <c r="U99" s="21" t="s">
        <v>80</v>
      </c>
      <c r="V99" s="21" t="s">
        <v>81</v>
      </c>
      <c r="W99" s="21" t="s">
        <v>82</v>
      </c>
      <c r="X99" s="21" t="s">
        <v>83</v>
      </c>
      <c r="Y99" s="22" t="s">
        <v>84</v>
      </c>
    </row>
    <row r="100" spans="1:25" ht="39" thickBot="1" x14ac:dyDescent="0.3">
      <c r="A100" s="75" t="s">
        <v>385</v>
      </c>
      <c r="B100" s="76">
        <v>1</v>
      </c>
      <c r="C100" s="65" t="s">
        <v>384</v>
      </c>
      <c r="D100" s="65" t="s">
        <v>386</v>
      </c>
      <c r="E100" s="65" t="s">
        <v>387</v>
      </c>
      <c r="F100" s="65" t="s">
        <v>90</v>
      </c>
      <c r="G100" s="65" t="s">
        <v>90</v>
      </c>
      <c r="H100" s="66" t="s">
        <v>91</v>
      </c>
      <c r="I100" s="67">
        <v>140</v>
      </c>
      <c r="J100" s="77"/>
      <c r="K100" s="76">
        <v>1</v>
      </c>
      <c r="L100" s="68"/>
      <c r="M100" s="69"/>
      <c r="N100" s="70">
        <f>IF(M100&gt;0,ROUND(L100/M100,4),0)</f>
        <v>0</v>
      </c>
      <c r="O100" s="71"/>
      <c r="P100" s="72"/>
      <c r="Q100" s="70">
        <f>ROUND(ROUND(N100,4)*(1-O100),4)</f>
        <v>0</v>
      </c>
      <c r="R100" s="70">
        <f>ROUND(ROUND(Q100,4)*(1+P100),4)</f>
        <v>0</v>
      </c>
      <c r="S100" s="70">
        <f>ROUND($I100*Q100,4)</f>
        <v>0</v>
      </c>
      <c r="T100" s="70">
        <f>ROUND($I100*R100,4)</f>
        <v>0</v>
      </c>
      <c r="U100" s="73"/>
      <c r="V100" s="73"/>
      <c r="W100" s="73"/>
      <c r="X100" s="73"/>
      <c r="Y100" s="74"/>
    </row>
    <row r="101" spans="1:25" ht="13.5" thickBot="1" x14ac:dyDescent="0.3">
      <c r="R101" s="62" t="s">
        <v>108</v>
      </c>
      <c r="S101" s="63">
        <f>SUM(S100:S100)</f>
        <v>0</v>
      </c>
      <c r="T101" s="64">
        <f>SUM(T100:T100)</f>
        <v>0</v>
      </c>
    </row>
    <row r="103" spans="1:25" ht="13.5" thickBot="1" x14ac:dyDescent="0.3"/>
    <row r="104" spans="1:25" ht="13.5" thickBot="1" x14ac:dyDescent="0.3">
      <c r="A104" s="53" t="s">
        <v>55</v>
      </c>
      <c r="B104" s="58" t="s">
        <v>237</v>
      </c>
      <c r="C104" s="19" t="s">
        <v>388</v>
      </c>
      <c r="D104" s="19"/>
      <c r="E104" s="19"/>
      <c r="F104" s="19"/>
      <c r="G104" s="19"/>
      <c r="H104" s="19" t="s">
        <v>127</v>
      </c>
      <c r="I104" s="19"/>
      <c r="J104" s="8"/>
      <c r="K104" s="7"/>
      <c r="L104" s="19" t="s">
        <v>389</v>
      </c>
      <c r="M104" s="19"/>
      <c r="N104" s="19"/>
      <c r="O104" s="19"/>
      <c r="P104" s="19"/>
      <c r="Q104" s="19"/>
      <c r="R104" s="19"/>
      <c r="S104" s="19"/>
      <c r="T104" s="19"/>
      <c r="U104" s="19"/>
      <c r="V104" s="19"/>
      <c r="W104" s="19"/>
      <c r="X104" s="19"/>
      <c r="Y104" s="8"/>
    </row>
    <row r="105" spans="1:25" ht="51.75" thickBot="1" x14ac:dyDescent="0.3">
      <c r="A105" s="54" t="s">
        <v>60</v>
      </c>
      <c r="B105" s="20" t="s">
        <v>61</v>
      </c>
      <c r="C105" s="21" t="s">
        <v>62</v>
      </c>
      <c r="D105" s="21" t="s">
        <v>63</v>
      </c>
      <c r="E105" s="21" t="s">
        <v>64</v>
      </c>
      <c r="F105" s="21" t="s">
        <v>65</v>
      </c>
      <c r="G105" s="21" t="s">
        <v>66</v>
      </c>
      <c r="H105" s="21" t="s">
        <v>67</v>
      </c>
      <c r="I105" s="21" t="s">
        <v>68</v>
      </c>
      <c r="J105" s="22" t="s">
        <v>69</v>
      </c>
      <c r="K105" s="20" t="s">
        <v>70</v>
      </c>
      <c r="L105" s="21" t="s">
        <v>71</v>
      </c>
      <c r="M105" s="21" t="s">
        <v>72</v>
      </c>
      <c r="N105" s="21" t="s">
        <v>73</v>
      </c>
      <c r="O105" s="21" t="s">
        <v>74</v>
      </c>
      <c r="P105" s="21" t="s">
        <v>75</v>
      </c>
      <c r="Q105" s="21" t="s">
        <v>76</v>
      </c>
      <c r="R105" s="21" t="s">
        <v>77</v>
      </c>
      <c r="S105" s="21" t="s">
        <v>78</v>
      </c>
      <c r="T105" s="21" t="s">
        <v>79</v>
      </c>
      <c r="U105" s="21" t="s">
        <v>80</v>
      </c>
      <c r="V105" s="21" t="s">
        <v>81</v>
      </c>
      <c r="W105" s="21" t="s">
        <v>82</v>
      </c>
      <c r="X105" s="21" t="s">
        <v>83</v>
      </c>
      <c r="Y105" s="22" t="s">
        <v>84</v>
      </c>
    </row>
    <row r="106" spans="1:25" ht="25.5" x14ac:dyDescent="0.25">
      <c r="A106" s="55" t="s">
        <v>390</v>
      </c>
      <c r="B106" s="9">
        <v>1</v>
      </c>
      <c r="C106" s="23" t="s">
        <v>391</v>
      </c>
      <c r="D106" s="23" t="s">
        <v>392</v>
      </c>
      <c r="E106" s="23" t="s">
        <v>90</v>
      </c>
      <c r="F106" s="23" t="s">
        <v>90</v>
      </c>
      <c r="G106" s="23" t="s">
        <v>90</v>
      </c>
      <c r="H106" s="24" t="s">
        <v>91</v>
      </c>
      <c r="I106" s="25">
        <v>170</v>
      </c>
      <c r="J106" s="59"/>
      <c r="K106" s="9">
        <v>1</v>
      </c>
      <c r="L106" s="26"/>
      <c r="M106" s="27"/>
      <c r="N106" s="28">
        <f>IF(M106&gt;0,ROUND(L106/M106,4),0)</f>
        <v>0</v>
      </c>
      <c r="O106" s="29"/>
      <c r="P106" s="30"/>
      <c r="Q106" s="28">
        <f>ROUND(ROUND(N106,4)*(1-O106),4)</f>
        <v>0</v>
      </c>
      <c r="R106" s="28">
        <f>ROUND(ROUND(Q106,4)*(1+P106),4)</f>
        <v>0</v>
      </c>
      <c r="S106" s="28">
        <f>ROUND($I106*Q106,4)</f>
        <v>0</v>
      </c>
      <c r="T106" s="28">
        <f>ROUND($I106*R106,4)</f>
        <v>0</v>
      </c>
      <c r="U106" s="31"/>
      <c r="V106" s="31"/>
      <c r="W106" s="31"/>
      <c r="X106" s="31"/>
      <c r="Y106" s="32"/>
    </row>
    <row r="107" spans="1:25" ht="26.25" thickBot="1" x14ac:dyDescent="0.3">
      <c r="A107" s="57" t="s">
        <v>393</v>
      </c>
      <c r="B107" s="13">
        <v>2</v>
      </c>
      <c r="C107" s="43" t="s">
        <v>394</v>
      </c>
      <c r="D107" s="43" t="s">
        <v>395</v>
      </c>
      <c r="E107" s="43" t="s">
        <v>90</v>
      </c>
      <c r="F107" s="43" t="s">
        <v>90</v>
      </c>
      <c r="G107" s="43" t="s">
        <v>90</v>
      </c>
      <c r="H107" s="44" t="s">
        <v>91</v>
      </c>
      <c r="I107" s="45">
        <v>100</v>
      </c>
      <c r="J107" s="61"/>
      <c r="K107" s="13">
        <v>1</v>
      </c>
      <c r="L107" s="46"/>
      <c r="M107" s="47"/>
      <c r="N107" s="48">
        <f>IF(M107&gt;0,ROUND(L107/M107,4),0)</f>
        <v>0</v>
      </c>
      <c r="O107" s="49"/>
      <c r="P107" s="50"/>
      <c r="Q107" s="48">
        <f>ROUND(ROUND(N107,4)*(1-O107),4)</f>
        <v>0</v>
      </c>
      <c r="R107" s="48">
        <f>ROUND(ROUND(Q107,4)*(1+P107),4)</f>
        <v>0</v>
      </c>
      <c r="S107" s="48">
        <f>ROUND($I107*Q107,4)</f>
        <v>0</v>
      </c>
      <c r="T107" s="48">
        <f>ROUND($I107*R107,4)</f>
        <v>0</v>
      </c>
      <c r="U107" s="51"/>
      <c r="V107" s="51"/>
      <c r="W107" s="51"/>
      <c r="X107" s="51"/>
      <c r="Y107" s="52"/>
    </row>
    <row r="108" spans="1:25" ht="13.5" thickBot="1" x14ac:dyDescent="0.3">
      <c r="R108" s="62" t="s">
        <v>108</v>
      </c>
      <c r="S108" s="63">
        <f>SUM(S106:S107)</f>
        <v>0</v>
      </c>
      <c r="T108" s="64">
        <f>SUM(T106:T107)</f>
        <v>0</v>
      </c>
    </row>
    <row r="110" spans="1:25" ht="13.5" thickBot="1" x14ac:dyDescent="0.3"/>
    <row r="111" spans="1:25" ht="13.5" thickBot="1" x14ac:dyDescent="0.3">
      <c r="A111" s="53" t="s">
        <v>55</v>
      </c>
      <c r="B111" s="58" t="s">
        <v>248</v>
      </c>
      <c r="C111" s="19" t="s">
        <v>396</v>
      </c>
      <c r="D111" s="19"/>
      <c r="E111" s="19"/>
      <c r="F111" s="19"/>
      <c r="G111" s="19"/>
      <c r="H111" s="19" t="s">
        <v>127</v>
      </c>
      <c r="I111" s="19"/>
      <c r="J111" s="8"/>
      <c r="K111" s="7"/>
      <c r="L111" s="19" t="s">
        <v>397</v>
      </c>
      <c r="M111" s="19"/>
      <c r="N111" s="19"/>
      <c r="O111" s="19"/>
      <c r="P111" s="19"/>
      <c r="Q111" s="19"/>
      <c r="R111" s="19"/>
      <c r="S111" s="19"/>
      <c r="T111" s="19"/>
      <c r="U111" s="19"/>
      <c r="V111" s="19"/>
      <c r="W111" s="19"/>
      <c r="X111" s="19"/>
      <c r="Y111" s="8"/>
    </row>
    <row r="112" spans="1:25" ht="51.75" thickBot="1" x14ac:dyDescent="0.3">
      <c r="A112" s="54" t="s">
        <v>60</v>
      </c>
      <c r="B112" s="20" t="s">
        <v>61</v>
      </c>
      <c r="C112" s="21" t="s">
        <v>62</v>
      </c>
      <c r="D112" s="21" t="s">
        <v>63</v>
      </c>
      <c r="E112" s="21" t="s">
        <v>64</v>
      </c>
      <c r="F112" s="21" t="s">
        <v>65</v>
      </c>
      <c r="G112" s="21" t="s">
        <v>66</v>
      </c>
      <c r="H112" s="21" t="s">
        <v>67</v>
      </c>
      <c r="I112" s="21" t="s">
        <v>68</v>
      </c>
      <c r="J112" s="22" t="s">
        <v>69</v>
      </c>
      <c r="K112" s="20" t="s">
        <v>70</v>
      </c>
      <c r="L112" s="21" t="s">
        <v>71</v>
      </c>
      <c r="M112" s="21" t="s">
        <v>72</v>
      </c>
      <c r="N112" s="21" t="s">
        <v>73</v>
      </c>
      <c r="O112" s="21" t="s">
        <v>74</v>
      </c>
      <c r="P112" s="21" t="s">
        <v>75</v>
      </c>
      <c r="Q112" s="21" t="s">
        <v>76</v>
      </c>
      <c r="R112" s="21" t="s">
        <v>77</v>
      </c>
      <c r="S112" s="21" t="s">
        <v>78</v>
      </c>
      <c r="T112" s="21" t="s">
        <v>79</v>
      </c>
      <c r="U112" s="21" t="s">
        <v>80</v>
      </c>
      <c r="V112" s="21" t="s">
        <v>81</v>
      </c>
      <c r="W112" s="21" t="s">
        <v>82</v>
      </c>
      <c r="X112" s="21" t="s">
        <v>83</v>
      </c>
      <c r="Y112" s="22" t="s">
        <v>84</v>
      </c>
    </row>
    <row r="113" spans="1:25" ht="39" thickBot="1" x14ac:dyDescent="0.3">
      <c r="A113" s="75" t="s">
        <v>398</v>
      </c>
      <c r="B113" s="76">
        <v>1</v>
      </c>
      <c r="C113" s="65" t="s">
        <v>399</v>
      </c>
      <c r="D113" s="65" t="s">
        <v>400</v>
      </c>
      <c r="E113" s="65" t="s">
        <v>90</v>
      </c>
      <c r="F113" s="65" t="s">
        <v>90</v>
      </c>
      <c r="G113" s="65" t="s">
        <v>90</v>
      </c>
      <c r="H113" s="66" t="s">
        <v>91</v>
      </c>
      <c r="I113" s="67">
        <v>10</v>
      </c>
      <c r="J113" s="77"/>
      <c r="K113" s="76">
        <v>1</v>
      </c>
      <c r="L113" s="68"/>
      <c r="M113" s="69"/>
      <c r="N113" s="70">
        <f>IF(M113&gt;0,ROUND(L113/M113,4),0)</f>
        <v>0</v>
      </c>
      <c r="O113" s="71"/>
      <c r="P113" s="72"/>
      <c r="Q113" s="70">
        <f>ROUND(ROUND(N113,4)*(1-O113),4)</f>
        <v>0</v>
      </c>
      <c r="R113" s="70">
        <f>ROUND(ROUND(Q113,4)*(1+P113),4)</f>
        <v>0</v>
      </c>
      <c r="S113" s="70">
        <f>ROUND($I113*Q113,4)</f>
        <v>0</v>
      </c>
      <c r="T113" s="70">
        <f>ROUND($I113*R113,4)</f>
        <v>0</v>
      </c>
      <c r="U113" s="73"/>
      <c r="V113" s="73"/>
      <c r="W113" s="73"/>
      <c r="X113" s="73"/>
      <c r="Y113" s="74"/>
    </row>
    <row r="114" spans="1:25" ht="13.5" thickBot="1" x14ac:dyDescent="0.3">
      <c r="R114" s="62" t="s">
        <v>108</v>
      </c>
      <c r="S114" s="63">
        <f>SUM(S113:S113)</f>
        <v>0</v>
      </c>
      <c r="T114" s="64">
        <f>SUM(T113:T113)</f>
        <v>0</v>
      </c>
    </row>
    <row r="116" spans="1:25" ht="13.5" thickBot="1" x14ac:dyDescent="0.3"/>
    <row r="117" spans="1:25" ht="13.5" thickBot="1" x14ac:dyDescent="0.3">
      <c r="A117" s="53" t="s">
        <v>55</v>
      </c>
      <c r="B117" s="58" t="s">
        <v>263</v>
      </c>
      <c r="C117" s="19" t="s">
        <v>401</v>
      </c>
      <c r="D117" s="19"/>
      <c r="E117" s="19"/>
      <c r="F117" s="19"/>
      <c r="G117" s="19"/>
      <c r="H117" s="19" t="s">
        <v>58</v>
      </c>
      <c r="I117" s="19"/>
      <c r="J117" s="8"/>
      <c r="K117" s="7"/>
      <c r="L117" s="19" t="s">
        <v>402</v>
      </c>
      <c r="M117" s="19"/>
      <c r="N117" s="19"/>
      <c r="O117" s="19"/>
      <c r="P117" s="19"/>
      <c r="Q117" s="19"/>
      <c r="R117" s="19"/>
      <c r="S117" s="19"/>
      <c r="T117" s="19"/>
      <c r="U117" s="19"/>
      <c r="V117" s="19"/>
      <c r="W117" s="19"/>
      <c r="X117" s="19"/>
      <c r="Y117" s="8"/>
    </row>
    <row r="118" spans="1:25" ht="51.75" thickBot="1" x14ac:dyDescent="0.3">
      <c r="A118" s="54" t="s">
        <v>60</v>
      </c>
      <c r="B118" s="20" t="s">
        <v>61</v>
      </c>
      <c r="C118" s="21" t="s">
        <v>62</v>
      </c>
      <c r="D118" s="21" t="s">
        <v>63</v>
      </c>
      <c r="E118" s="21" t="s">
        <v>64</v>
      </c>
      <c r="F118" s="21" t="s">
        <v>65</v>
      </c>
      <c r="G118" s="21" t="s">
        <v>66</v>
      </c>
      <c r="H118" s="21" t="s">
        <v>67</v>
      </c>
      <c r="I118" s="21" t="s">
        <v>68</v>
      </c>
      <c r="J118" s="22" t="s">
        <v>69</v>
      </c>
      <c r="K118" s="20" t="s">
        <v>70</v>
      </c>
      <c r="L118" s="21" t="s">
        <v>71</v>
      </c>
      <c r="M118" s="21" t="s">
        <v>72</v>
      </c>
      <c r="N118" s="21" t="s">
        <v>73</v>
      </c>
      <c r="O118" s="21" t="s">
        <v>74</v>
      </c>
      <c r="P118" s="21" t="s">
        <v>75</v>
      </c>
      <c r="Q118" s="21" t="s">
        <v>76</v>
      </c>
      <c r="R118" s="21" t="s">
        <v>77</v>
      </c>
      <c r="S118" s="21" t="s">
        <v>78</v>
      </c>
      <c r="T118" s="21" t="s">
        <v>79</v>
      </c>
      <c r="U118" s="21" t="s">
        <v>80</v>
      </c>
      <c r="V118" s="21" t="s">
        <v>81</v>
      </c>
      <c r="W118" s="21" t="s">
        <v>82</v>
      </c>
      <c r="X118" s="21" t="s">
        <v>83</v>
      </c>
      <c r="Y118" s="22" t="s">
        <v>84</v>
      </c>
    </row>
    <row r="119" spans="1:25" ht="51.75" thickBot="1" x14ac:dyDescent="0.3">
      <c r="A119" s="75" t="s">
        <v>403</v>
      </c>
      <c r="B119" s="76">
        <v>1</v>
      </c>
      <c r="C119" s="65" t="s">
        <v>404</v>
      </c>
      <c r="D119" s="65" t="s">
        <v>405</v>
      </c>
      <c r="E119" s="65" t="s">
        <v>406</v>
      </c>
      <c r="F119" s="65" t="s">
        <v>407</v>
      </c>
      <c r="G119" s="65" t="s">
        <v>408</v>
      </c>
      <c r="H119" s="66" t="s">
        <v>91</v>
      </c>
      <c r="I119" s="67">
        <v>340</v>
      </c>
      <c r="J119" s="77"/>
      <c r="K119" s="76">
        <v>1</v>
      </c>
      <c r="L119" s="68"/>
      <c r="M119" s="69"/>
      <c r="N119" s="70">
        <f>IF(M119&gt;0,ROUND(L119/M119,4),0)</f>
        <v>0</v>
      </c>
      <c r="O119" s="71"/>
      <c r="P119" s="72"/>
      <c r="Q119" s="70">
        <f>ROUND(ROUND(N119,4)*(1-O119),4)</f>
        <v>0</v>
      </c>
      <c r="R119" s="70">
        <f>ROUND(ROUND(Q119,4)*(1+P119),4)</f>
        <v>0</v>
      </c>
      <c r="S119" s="70">
        <f>ROUND($I119*Q119,4)</f>
        <v>0</v>
      </c>
      <c r="T119" s="70">
        <f>ROUND($I119*R119,4)</f>
        <v>0</v>
      </c>
      <c r="U119" s="73"/>
      <c r="V119" s="73"/>
      <c r="W119" s="73"/>
      <c r="X119" s="73"/>
      <c r="Y119" s="74"/>
    </row>
    <row r="120" spans="1:25" ht="13.5" thickBot="1" x14ac:dyDescent="0.3">
      <c r="R120" s="62" t="s">
        <v>108</v>
      </c>
      <c r="S120" s="63">
        <f>SUM(S119:S119)</f>
        <v>0</v>
      </c>
      <c r="T120" s="64">
        <f>SUM(T119:T119)</f>
        <v>0</v>
      </c>
    </row>
  </sheetData>
  <sheetProtection algorithmName="SHA-512" hashValue="jBpJ000nF6L8zsJlAUrznXVWzDa9Cmb9nnkmOXb5cwrDXqCdb4NwMTrkQjFzoQMVfu6Ar3XgUc/5Cr7e/IQv7g==" saltValue="jWP9ewVcajZuvr9JlVXJ/Q=="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16-50/19&amp;RStran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69"/>
  <sheetViews>
    <sheetView topLeftCell="B1" workbookViewId="0"/>
  </sheetViews>
  <sheetFormatPr defaultRowHeight="12.75" x14ac:dyDescent="0.25"/>
  <cols>
    <col min="1" max="1" width="15.7109375" style="1" hidden="1" customWidth="1"/>
    <col min="2" max="2" width="7.28515625" style="1" customWidth="1"/>
    <col min="3" max="3" width="52.28515625" style="1" customWidth="1"/>
    <col min="4" max="4" width="43.28515625" style="1" customWidth="1"/>
    <col min="5"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409</v>
      </c>
      <c r="C5" s="2" t="s">
        <v>410</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411</v>
      </c>
      <c r="D11" s="19"/>
      <c r="E11" s="19"/>
      <c r="F11" s="19"/>
      <c r="G11" s="19"/>
      <c r="H11" s="19" t="s">
        <v>58</v>
      </c>
      <c r="I11" s="19"/>
      <c r="J11" s="8"/>
      <c r="K11" s="7"/>
      <c r="L11" s="19" t="s">
        <v>412</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25.5" x14ac:dyDescent="0.25">
      <c r="A13" s="55" t="s">
        <v>90</v>
      </c>
      <c r="B13" s="9">
        <v>1</v>
      </c>
      <c r="C13" s="23" t="s">
        <v>413</v>
      </c>
      <c r="D13" s="23" t="s">
        <v>414</v>
      </c>
      <c r="E13" s="23" t="s">
        <v>90</v>
      </c>
      <c r="F13" s="23" t="s">
        <v>90</v>
      </c>
      <c r="G13" s="23" t="s">
        <v>90</v>
      </c>
      <c r="H13" s="24" t="s">
        <v>91</v>
      </c>
      <c r="I13" s="25">
        <v>670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x14ac:dyDescent="0.25">
      <c r="A14" s="56" t="s">
        <v>90</v>
      </c>
      <c r="B14" s="11">
        <v>2</v>
      </c>
      <c r="C14" s="33" t="s">
        <v>415</v>
      </c>
      <c r="D14" s="33" t="s">
        <v>90</v>
      </c>
      <c r="E14" s="33" t="s">
        <v>90</v>
      </c>
      <c r="F14" s="33" t="s">
        <v>90</v>
      </c>
      <c r="G14" s="33" t="s">
        <v>90</v>
      </c>
      <c r="H14" s="34" t="s">
        <v>91</v>
      </c>
      <c r="I14" s="35">
        <v>10000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13.5" thickBot="1" x14ac:dyDescent="0.3">
      <c r="A15" s="57" t="s">
        <v>90</v>
      </c>
      <c r="B15" s="13">
        <v>3</v>
      </c>
      <c r="C15" s="43" t="s">
        <v>416</v>
      </c>
      <c r="D15" s="43" t="s">
        <v>90</v>
      </c>
      <c r="E15" s="43" t="s">
        <v>90</v>
      </c>
      <c r="F15" s="43" t="s">
        <v>90</v>
      </c>
      <c r="G15" s="43" t="s">
        <v>90</v>
      </c>
      <c r="H15" s="44" t="s">
        <v>91</v>
      </c>
      <c r="I15" s="45">
        <v>1500</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108</v>
      </c>
      <c r="S16" s="63">
        <f>SUM(S13:S15)</f>
        <v>0</v>
      </c>
      <c r="T16" s="64">
        <f>SUM(T13:T15)</f>
        <v>0</v>
      </c>
    </row>
    <row r="18" spans="1:25" ht="13.5" thickBot="1" x14ac:dyDescent="0.3"/>
    <row r="19" spans="1:25" ht="13.5" thickBot="1" x14ac:dyDescent="0.3">
      <c r="A19" s="53" t="s">
        <v>55</v>
      </c>
      <c r="B19" s="58" t="s">
        <v>109</v>
      </c>
      <c r="C19" s="19" t="s">
        <v>417</v>
      </c>
      <c r="D19" s="19"/>
      <c r="E19" s="19"/>
      <c r="F19" s="19"/>
      <c r="G19" s="19"/>
      <c r="H19" s="19" t="s">
        <v>58</v>
      </c>
      <c r="I19" s="19"/>
      <c r="J19" s="8"/>
      <c r="K19" s="7"/>
      <c r="L19" s="19" t="s">
        <v>418</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25.5" x14ac:dyDescent="0.25">
      <c r="A21" s="55" t="s">
        <v>90</v>
      </c>
      <c r="B21" s="9">
        <v>1</v>
      </c>
      <c r="C21" s="23" t="s">
        <v>419</v>
      </c>
      <c r="D21" s="23" t="s">
        <v>414</v>
      </c>
      <c r="E21" s="23" t="s">
        <v>90</v>
      </c>
      <c r="F21" s="23" t="s">
        <v>90</v>
      </c>
      <c r="G21" s="23" t="s">
        <v>90</v>
      </c>
      <c r="H21" s="24" t="s">
        <v>91</v>
      </c>
      <c r="I21" s="25">
        <v>330</v>
      </c>
      <c r="J21" s="59"/>
      <c r="K21" s="9">
        <v>1</v>
      </c>
      <c r="L21" s="26"/>
      <c r="M21" s="27"/>
      <c r="N21" s="28">
        <f>IF(M21&gt;0,ROUND(L21/M21,4),0)</f>
        <v>0</v>
      </c>
      <c r="O21" s="29"/>
      <c r="P21" s="30"/>
      <c r="Q21" s="28">
        <f>ROUND(ROUND(N21,4)*(1-O21),4)</f>
        <v>0</v>
      </c>
      <c r="R21" s="28">
        <f>ROUND(ROUND(Q21,4)*(1+P21),4)</f>
        <v>0</v>
      </c>
      <c r="S21" s="28">
        <f>ROUND($I21*Q21,4)</f>
        <v>0</v>
      </c>
      <c r="T21" s="28">
        <f>ROUND($I21*R21,4)</f>
        <v>0</v>
      </c>
      <c r="U21" s="31"/>
      <c r="V21" s="31"/>
      <c r="W21" s="31"/>
      <c r="X21" s="31"/>
      <c r="Y21" s="32"/>
    </row>
    <row r="22" spans="1:25" ht="25.5" x14ac:dyDescent="0.25">
      <c r="A22" s="56" t="s">
        <v>90</v>
      </c>
      <c r="B22" s="11">
        <v>2</v>
      </c>
      <c r="C22" s="33" t="s">
        <v>420</v>
      </c>
      <c r="D22" s="33" t="s">
        <v>90</v>
      </c>
      <c r="E22" s="33" t="s">
        <v>90</v>
      </c>
      <c r="F22" s="33" t="s">
        <v>90</v>
      </c>
      <c r="G22" s="33" t="s">
        <v>90</v>
      </c>
      <c r="H22" s="34" t="s">
        <v>91</v>
      </c>
      <c r="I22" s="35">
        <v>10300</v>
      </c>
      <c r="J22" s="60"/>
      <c r="K22" s="11">
        <v>1</v>
      </c>
      <c r="L22" s="36"/>
      <c r="M22" s="37"/>
      <c r="N22" s="38">
        <f>IF(M22&gt;0,ROUND(L22/M22,4),0)</f>
        <v>0</v>
      </c>
      <c r="O22" s="39"/>
      <c r="P22" s="40"/>
      <c r="Q22" s="38">
        <f>ROUND(ROUND(N22,4)*(1-O22),4)</f>
        <v>0</v>
      </c>
      <c r="R22" s="38">
        <f>ROUND(ROUND(Q22,4)*(1+P22),4)</f>
        <v>0</v>
      </c>
      <c r="S22" s="38">
        <f>ROUND($I22*Q22,4)</f>
        <v>0</v>
      </c>
      <c r="T22" s="38">
        <f>ROUND($I22*R22,4)</f>
        <v>0</v>
      </c>
      <c r="U22" s="41"/>
      <c r="V22" s="41"/>
      <c r="W22" s="41"/>
      <c r="X22" s="41"/>
      <c r="Y22" s="42"/>
    </row>
    <row r="23" spans="1:25" x14ac:dyDescent="0.25">
      <c r="A23" s="56" t="s">
        <v>90</v>
      </c>
      <c r="B23" s="11">
        <v>3</v>
      </c>
      <c r="C23" s="33" t="s">
        <v>421</v>
      </c>
      <c r="D23" s="33" t="s">
        <v>90</v>
      </c>
      <c r="E23" s="33" t="s">
        <v>90</v>
      </c>
      <c r="F23" s="33" t="s">
        <v>90</v>
      </c>
      <c r="G23" s="33" t="s">
        <v>90</v>
      </c>
      <c r="H23" s="34" t="s">
        <v>91</v>
      </c>
      <c r="I23" s="35">
        <v>2500</v>
      </c>
      <c r="J23" s="60"/>
      <c r="K23" s="11">
        <v>1</v>
      </c>
      <c r="L23" s="36"/>
      <c r="M23" s="37"/>
      <c r="N23" s="38">
        <f>IF(M23&gt;0,ROUND(L23/M23,4),0)</f>
        <v>0</v>
      </c>
      <c r="O23" s="39"/>
      <c r="P23" s="40"/>
      <c r="Q23" s="38">
        <f>ROUND(ROUND(N23,4)*(1-O23),4)</f>
        <v>0</v>
      </c>
      <c r="R23" s="38">
        <f>ROUND(ROUND(Q23,4)*(1+P23),4)</f>
        <v>0</v>
      </c>
      <c r="S23" s="38">
        <f>ROUND($I23*Q23,4)</f>
        <v>0</v>
      </c>
      <c r="T23" s="38">
        <f>ROUND($I23*R23,4)</f>
        <v>0</v>
      </c>
      <c r="U23" s="41"/>
      <c r="V23" s="41"/>
      <c r="W23" s="41"/>
      <c r="X23" s="41"/>
      <c r="Y23" s="42"/>
    </row>
    <row r="24" spans="1:25" ht="26.25" thickBot="1" x14ac:dyDescent="0.3">
      <c r="A24" s="57" t="s">
        <v>90</v>
      </c>
      <c r="B24" s="13">
        <v>4</v>
      </c>
      <c r="C24" s="43" t="s">
        <v>422</v>
      </c>
      <c r="D24" s="43" t="s">
        <v>90</v>
      </c>
      <c r="E24" s="43" t="s">
        <v>90</v>
      </c>
      <c r="F24" s="43" t="s">
        <v>90</v>
      </c>
      <c r="G24" s="43" t="s">
        <v>90</v>
      </c>
      <c r="H24" s="44" t="s">
        <v>91</v>
      </c>
      <c r="I24" s="45">
        <v>1450</v>
      </c>
      <c r="J24" s="61"/>
      <c r="K24" s="13">
        <v>1</v>
      </c>
      <c r="L24" s="46"/>
      <c r="M24" s="47"/>
      <c r="N24" s="48">
        <f>IF(M24&gt;0,ROUND(L24/M24,4),0)</f>
        <v>0</v>
      </c>
      <c r="O24" s="49"/>
      <c r="P24" s="50"/>
      <c r="Q24" s="48">
        <f>ROUND(ROUND(N24,4)*(1-O24),4)</f>
        <v>0</v>
      </c>
      <c r="R24" s="48">
        <f>ROUND(ROUND(Q24,4)*(1+P24),4)</f>
        <v>0</v>
      </c>
      <c r="S24" s="48">
        <f>ROUND($I24*Q24,4)</f>
        <v>0</v>
      </c>
      <c r="T24" s="48">
        <f>ROUND($I24*R24,4)</f>
        <v>0</v>
      </c>
      <c r="U24" s="51"/>
      <c r="V24" s="51"/>
      <c r="W24" s="51"/>
      <c r="X24" s="51"/>
      <c r="Y24" s="52"/>
    </row>
    <row r="25" spans="1:25" ht="13.5" thickBot="1" x14ac:dyDescent="0.3">
      <c r="R25" s="62" t="s">
        <v>108</v>
      </c>
      <c r="S25" s="63">
        <f>SUM(S21:S24)</f>
        <v>0</v>
      </c>
      <c r="T25" s="64">
        <f>SUM(T21:T24)</f>
        <v>0</v>
      </c>
    </row>
    <row r="27" spans="1:25" ht="13.5" thickBot="1" x14ac:dyDescent="0.3"/>
    <row r="28" spans="1:25" ht="13.5" thickBot="1" x14ac:dyDescent="0.3">
      <c r="A28" s="53" t="s">
        <v>55</v>
      </c>
      <c r="B28" s="58" t="s">
        <v>125</v>
      </c>
      <c r="C28" s="19" t="s">
        <v>423</v>
      </c>
      <c r="D28" s="19"/>
      <c r="E28" s="19"/>
      <c r="F28" s="19"/>
      <c r="G28" s="19"/>
      <c r="H28" s="19" t="s">
        <v>58</v>
      </c>
      <c r="I28" s="19"/>
      <c r="J28" s="8"/>
      <c r="K28" s="7"/>
      <c r="L28" s="19" t="s">
        <v>424</v>
      </c>
      <c r="M28" s="19"/>
      <c r="N28" s="19"/>
      <c r="O28" s="19"/>
      <c r="P28" s="19"/>
      <c r="Q28" s="19"/>
      <c r="R28" s="19"/>
      <c r="S28" s="19"/>
      <c r="T28" s="19"/>
      <c r="U28" s="19"/>
      <c r="V28" s="19"/>
      <c r="W28" s="19"/>
      <c r="X28" s="19"/>
      <c r="Y28" s="8"/>
    </row>
    <row r="29" spans="1:25" ht="51.75" thickBot="1" x14ac:dyDescent="0.3">
      <c r="A29" s="54" t="s">
        <v>60</v>
      </c>
      <c r="B29" s="20" t="s">
        <v>61</v>
      </c>
      <c r="C29" s="21" t="s">
        <v>62</v>
      </c>
      <c r="D29" s="21" t="s">
        <v>63</v>
      </c>
      <c r="E29" s="21" t="s">
        <v>64</v>
      </c>
      <c r="F29" s="21" t="s">
        <v>65</v>
      </c>
      <c r="G29" s="21" t="s">
        <v>66</v>
      </c>
      <c r="H29" s="21" t="s">
        <v>67</v>
      </c>
      <c r="I29" s="21" t="s">
        <v>68</v>
      </c>
      <c r="J29" s="22" t="s">
        <v>69</v>
      </c>
      <c r="K29" s="20" t="s">
        <v>70</v>
      </c>
      <c r="L29" s="21" t="s">
        <v>71</v>
      </c>
      <c r="M29" s="21" t="s">
        <v>72</v>
      </c>
      <c r="N29" s="21" t="s">
        <v>73</v>
      </c>
      <c r="O29" s="21" t="s">
        <v>74</v>
      </c>
      <c r="P29" s="21" t="s">
        <v>75</v>
      </c>
      <c r="Q29" s="21" t="s">
        <v>76</v>
      </c>
      <c r="R29" s="21" t="s">
        <v>77</v>
      </c>
      <c r="S29" s="21" t="s">
        <v>78</v>
      </c>
      <c r="T29" s="21" t="s">
        <v>79</v>
      </c>
      <c r="U29" s="21" t="s">
        <v>80</v>
      </c>
      <c r="V29" s="21" t="s">
        <v>81</v>
      </c>
      <c r="W29" s="21" t="s">
        <v>82</v>
      </c>
      <c r="X29" s="21" t="s">
        <v>83</v>
      </c>
      <c r="Y29" s="22" t="s">
        <v>84</v>
      </c>
    </row>
    <row r="30" spans="1:25" ht="63.75" x14ac:dyDescent="0.25">
      <c r="A30" s="55" t="s">
        <v>90</v>
      </c>
      <c r="B30" s="9">
        <v>1</v>
      </c>
      <c r="C30" s="23" t="s">
        <v>425</v>
      </c>
      <c r="D30" s="23" t="s">
        <v>426</v>
      </c>
      <c r="E30" s="23" t="s">
        <v>90</v>
      </c>
      <c r="F30" s="23" t="s">
        <v>90</v>
      </c>
      <c r="G30" s="23" t="s">
        <v>90</v>
      </c>
      <c r="H30" s="24" t="s">
        <v>91</v>
      </c>
      <c r="I30" s="25">
        <v>70</v>
      </c>
      <c r="J30" s="59"/>
      <c r="K30" s="9">
        <v>1</v>
      </c>
      <c r="L30" s="26"/>
      <c r="M30" s="27"/>
      <c r="N30" s="28">
        <f>IF(M30&gt;0,ROUND(L30/M30,4),0)</f>
        <v>0</v>
      </c>
      <c r="O30" s="29"/>
      <c r="P30" s="30"/>
      <c r="Q30" s="28">
        <f>ROUND(ROUND(N30,4)*(1-O30),4)</f>
        <v>0</v>
      </c>
      <c r="R30" s="28">
        <f>ROUND(ROUND(Q30,4)*(1+P30),4)</f>
        <v>0</v>
      </c>
      <c r="S30" s="28">
        <f>ROUND($I30*Q30,4)</f>
        <v>0</v>
      </c>
      <c r="T30" s="28">
        <f>ROUND($I30*R30,4)</f>
        <v>0</v>
      </c>
      <c r="U30" s="31"/>
      <c r="V30" s="31"/>
      <c r="W30" s="31"/>
      <c r="X30" s="31"/>
      <c r="Y30" s="32"/>
    </row>
    <row r="31" spans="1:25" ht="63.75" x14ac:dyDescent="0.25">
      <c r="A31" s="56" t="s">
        <v>90</v>
      </c>
      <c r="B31" s="11">
        <v>2</v>
      </c>
      <c r="C31" s="33" t="s">
        <v>427</v>
      </c>
      <c r="D31" s="33" t="s">
        <v>426</v>
      </c>
      <c r="E31" s="33" t="s">
        <v>90</v>
      </c>
      <c r="F31" s="33" t="s">
        <v>90</v>
      </c>
      <c r="G31" s="33" t="s">
        <v>90</v>
      </c>
      <c r="H31" s="34" t="s">
        <v>91</v>
      </c>
      <c r="I31" s="35">
        <v>100</v>
      </c>
      <c r="J31" s="60"/>
      <c r="K31" s="11">
        <v>1</v>
      </c>
      <c r="L31" s="36"/>
      <c r="M31" s="37"/>
      <c r="N31" s="38">
        <f>IF(M31&gt;0,ROUND(L31/M31,4),0)</f>
        <v>0</v>
      </c>
      <c r="O31" s="39"/>
      <c r="P31" s="40"/>
      <c r="Q31" s="38">
        <f>ROUND(ROUND(N31,4)*(1-O31),4)</f>
        <v>0</v>
      </c>
      <c r="R31" s="38">
        <f>ROUND(ROUND(Q31,4)*(1+P31),4)</f>
        <v>0</v>
      </c>
      <c r="S31" s="38">
        <f>ROUND($I31*Q31,4)</f>
        <v>0</v>
      </c>
      <c r="T31" s="38">
        <f>ROUND($I31*R31,4)</f>
        <v>0</v>
      </c>
      <c r="U31" s="41"/>
      <c r="V31" s="41"/>
      <c r="W31" s="41"/>
      <c r="X31" s="41"/>
      <c r="Y31" s="42"/>
    </row>
    <row r="32" spans="1:25" ht="63.75" x14ac:dyDescent="0.25">
      <c r="A32" s="56" t="s">
        <v>90</v>
      </c>
      <c r="B32" s="11">
        <v>3</v>
      </c>
      <c r="C32" s="33" t="s">
        <v>428</v>
      </c>
      <c r="D32" s="33" t="s">
        <v>426</v>
      </c>
      <c r="E32" s="33" t="s">
        <v>90</v>
      </c>
      <c r="F32" s="33" t="s">
        <v>90</v>
      </c>
      <c r="G32" s="33" t="s">
        <v>90</v>
      </c>
      <c r="H32" s="34" t="s">
        <v>91</v>
      </c>
      <c r="I32" s="35">
        <v>60</v>
      </c>
      <c r="J32" s="60"/>
      <c r="K32" s="11">
        <v>1</v>
      </c>
      <c r="L32" s="36"/>
      <c r="M32" s="37"/>
      <c r="N32" s="38">
        <f>IF(M32&gt;0,ROUND(L32/M32,4),0)</f>
        <v>0</v>
      </c>
      <c r="O32" s="39"/>
      <c r="P32" s="40"/>
      <c r="Q32" s="38">
        <f>ROUND(ROUND(N32,4)*(1-O32),4)</f>
        <v>0</v>
      </c>
      <c r="R32" s="38">
        <f>ROUND(ROUND(Q32,4)*(1+P32),4)</f>
        <v>0</v>
      </c>
      <c r="S32" s="38">
        <f>ROUND($I32*Q32,4)</f>
        <v>0</v>
      </c>
      <c r="T32" s="38">
        <f>ROUND($I32*R32,4)</f>
        <v>0</v>
      </c>
      <c r="U32" s="41"/>
      <c r="V32" s="41"/>
      <c r="W32" s="41"/>
      <c r="X32" s="41"/>
      <c r="Y32" s="42"/>
    </row>
    <row r="33" spans="1:25" ht="64.5" thickBot="1" x14ac:dyDescent="0.3">
      <c r="A33" s="57" t="s">
        <v>90</v>
      </c>
      <c r="B33" s="13">
        <v>4</v>
      </c>
      <c r="C33" s="43" t="s">
        <v>429</v>
      </c>
      <c r="D33" s="43" t="s">
        <v>426</v>
      </c>
      <c r="E33" s="43" t="s">
        <v>430</v>
      </c>
      <c r="F33" s="43" t="s">
        <v>90</v>
      </c>
      <c r="G33" s="43" t="s">
        <v>90</v>
      </c>
      <c r="H33" s="44" t="s">
        <v>91</v>
      </c>
      <c r="I33" s="45">
        <v>30</v>
      </c>
      <c r="J33" s="61"/>
      <c r="K33" s="13">
        <v>1</v>
      </c>
      <c r="L33" s="46"/>
      <c r="M33" s="47"/>
      <c r="N33" s="48">
        <f>IF(M33&gt;0,ROUND(L33/M33,4),0)</f>
        <v>0</v>
      </c>
      <c r="O33" s="49"/>
      <c r="P33" s="50"/>
      <c r="Q33" s="48">
        <f>ROUND(ROUND(N33,4)*(1-O33),4)</f>
        <v>0</v>
      </c>
      <c r="R33" s="48">
        <f>ROUND(ROUND(Q33,4)*(1+P33),4)</f>
        <v>0</v>
      </c>
      <c r="S33" s="48">
        <f>ROUND($I33*Q33,4)</f>
        <v>0</v>
      </c>
      <c r="T33" s="48">
        <f>ROUND($I33*R33,4)</f>
        <v>0</v>
      </c>
      <c r="U33" s="51"/>
      <c r="V33" s="51"/>
      <c r="W33" s="51"/>
      <c r="X33" s="51"/>
      <c r="Y33" s="52"/>
    </row>
    <row r="34" spans="1:25" ht="13.5" thickBot="1" x14ac:dyDescent="0.3">
      <c r="R34" s="62" t="s">
        <v>108</v>
      </c>
      <c r="S34" s="63">
        <f>SUM(S30:S33)</f>
        <v>0</v>
      </c>
      <c r="T34" s="64">
        <f>SUM(T30:T33)</f>
        <v>0</v>
      </c>
    </row>
    <row r="36" spans="1:25" ht="13.5" thickBot="1" x14ac:dyDescent="0.3"/>
    <row r="37" spans="1:25" ht="13.5" thickBot="1" x14ac:dyDescent="0.3">
      <c r="A37" s="53" t="s">
        <v>55</v>
      </c>
      <c r="B37" s="58" t="s">
        <v>133</v>
      </c>
      <c r="C37" s="19" t="s">
        <v>431</v>
      </c>
      <c r="D37" s="19"/>
      <c r="E37" s="19"/>
      <c r="F37" s="19"/>
      <c r="G37" s="19"/>
      <c r="H37" s="19" t="s">
        <v>58</v>
      </c>
      <c r="I37" s="19"/>
      <c r="J37" s="8"/>
      <c r="K37" s="7"/>
      <c r="L37" s="19" t="s">
        <v>432</v>
      </c>
      <c r="M37" s="19"/>
      <c r="N37" s="19"/>
      <c r="O37" s="19"/>
      <c r="P37" s="19"/>
      <c r="Q37" s="19"/>
      <c r="R37" s="19"/>
      <c r="S37" s="19"/>
      <c r="T37" s="19"/>
      <c r="U37" s="19"/>
      <c r="V37" s="19"/>
      <c r="W37" s="19"/>
      <c r="X37" s="19"/>
      <c r="Y37" s="8"/>
    </row>
    <row r="38" spans="1:25" ht="51.75" thickBot="1" x14ac:dyDescent="0.3">
      <c r="A38" s="54" t="s">
        <v>60</v>
      </c>
      <c r="B38" s="20" t="s">
        <v>61</v>
      </c>
      <c r="C38" s="21" t="s">
        <v>62</v>
      </c>
      <c r="D38" s="21" t="s">
        <v>63</v>
      </c>
      <c r="E38" s="21" t="s">
        <v>64</v>
      </c>
      <c r="F38" s="21" t="s">
        <v>65</v>
      </c>
      <c r="G38" s="21" t="s">
        <v>66</v>
      </c>
      <c r="H38" s="21" t="s">
        <v>67</v>
      </c>
      <c r="I38" s="21" t="s">
        <v>68</v>
      </c>
      <c r="J38" s="22" t="s">
        <v>69</v>
      </c>
      <c r="K38" s="20" t="s">
        <v>70</v>
      </c>
      <c r="L38" s="21" t="s">
        <v>71</v>
      </c>
      <c r="M38" s="21" t="s">
        <v>72</v>
      </c>
      <c r="N38" s="21" t="s">
        <v>73</v>
      </c>
      <c r="O38" s="21" t="s">
        <v>74</v>
      </c>
      <c r="P38" s="21" t="s">
        <v>75</v>
      </c>
      <c r="Q38" s="21" t="s">
        <v>76</v>
      </c>
      <c r="R38" s="21" t="s">
        <v>77</v>
      </c>
      <c r="S38" s="21" t="s">
        <v>78</v>
      </c>
      <c r="T38" s="21" t="s">
        <v>79</v>
      </c>
      <c r="U38" s="21" t="s">
        <v>80</v>
      </c>
      <c r="V38" s="21" t="s">
        <v>81</v>
      </c>
      <c r="W38" s="21" t="s">
        <v>82</v>
      </c>
      <c r="X38" s="21" t="s">
        <v>83</v>
      </c>
      <c r="Y38" s="22" t="s">
        <v>84</v>
      </c>
    </row>
    <row r="39" spans="1:25" ht="64.5" thickBot="1" x14ac:dyDescent="0.3">
      <c r="A39" s="75" t="s">
        <v>90</v>
      </c>
      <c r="B39" s="76">
        <v>1</v>
      </c>
      <c r="C39" s="65" t="s">
        <v>433</v>
      </c>
      <c r="D39" s="65" t="s">
        <v>434</v>
      </c>
      <c r="E39" s="65" t="s">
        <v>90</v>
      </c>
      <c r="F39" s="65" t="s">
        <v>90</v>
      </c>
      <c r="G39" s="65" t="s">
        <v>90</v>
      </c>
      <c r="H39" s="66" t="s">
        <v>91</v>
      </c>
      <c r="I39" s="67">
        <v>30</v>
      </c>
      <c r="J39" s="77"/>
      <c r="K39" s="76">
        <v>1</v>
      </c>
      <c r="L39" s="68"/>
      <c r="M39" s="69"/>
      <c r="N39" s="70">
        <f>IF(M39&gt;0,ROUND(L39/M39,4),0)</f>
        <v>0</v>
      </c>
      <c r="O39" s="71"/>
      <c r="P39" s="72"/>
      <c r="Q39" s="70">
        <f>ROUND(ROUND(N39,4)*(1-O39),4)</f>
        <v>0</v>
      </c>
      <c r="R39" s="70">
        <f>ROUND(ROUND(Q39,4)*(1+P39),4)</f>
        <v>0</v>
      </c>
      <c r="S39" s="70">
        <f>ROUND($I39*Q39,4)</f>
        <v>0</v>
      </c>
      <c r="T39" s="70">
        <f>ROUND($I39*R39,4)</f>
        <v>0</v>
      </c>
      <c r="U39" s="73"/>
      <c r="V39" s="73"/>
      <c r="W39" s="73"/>
      <c r="X39" s="73"/>
      <c r="Y39" s="74"/>
    </row>
    <row r="40" spans="1:25" ht="13.5" thickBot="1" x14ac:dyDescent="0.3">
      <c r="R40" s="62" t="s">
        <v>108</v>
      </c>
      <c r="S40" s="63">
        <f>SUM(S39:S39)</f>
        <v>0</v>
      </c>
      <c r="T40" s="64">
        <f>SUM(T39:T39)</f>
        <v>0</v>
      </c>
    </row>
    <row r="42" spans="1:25" ht="13.5" thickBot="1" x14ac:dyDescent="0.3"/>
    <row r="43" spans="1:25" ht="13.5" thickBot="1" x14ac:dyDescent="0.3">
      <c r="A43" s="53" t="s">
        <v>55</v>
      </c>
      <c r="B43" s="58" t="s">
        <v>145</v>
      </c>
      <c r="C43" s="19" t="s">
        <v>435</v>
      </c>
      <c r="D43" s="19"/>
      <c r="E43" s="19"/>
      <c r="F43" s="19"/>
      <c r="G43" s="19"/>
      <c r="H43" s="19" t="s">
        <v>127</v>
      </c>
      <c r="I43" s="19"/>
      <c r="J43" s="8"/>
      <c r="K43" s="7"/>
      <c r="L43" s="19" t="s">
        <v>436</v>
      </c>
      <c r="M43" s="19"/>
      <c r="N43" s="19"/>
      <c r="O43" s="19"/>
      <c r="P43" s="19"/>
      <c r="Q43" s="19"/>
      <c r="R43" s="19"/>
      <c r="S43" s="19"/>
      <c r="T43" s="19"/>
      <c r="U43" s="19"/>
      <c r="V43" s="19"/>
      <c r="W43" s="19"/>
      <c r="X43" s="19"/>
      <c r="Y43" s="8"/>
    </row>
    <row r="44" spans="1:25" ht="51.75" thickBot="1" x14ac:dyDescent="0.3">
      <c r="A44" s="54" t="s">
        <v>60</v>
      </c>
      <c r="B44" s="20" t="s">
        <v>61</v>
      </c>
      <c r="C44" s="21" t="s">
        <v>62</v>
      </c>
      <c r="D44" s="21" t="s">
        <v>63</v>
      </c>
      <c r="E44" s="21" t="s">
        <v>64</v>
      </c>
      <c r="F44" s="21" t="s">
        <v>65</v>
      </c>
      <c r="G44" s="21" t="s">
        <v>66</v>
      </c>
      <c r="H44" s="21" t="s">
        <v>67</v>
      </c>
      <c r="I44" s="21" t="s">
        <v>68</v>
      </c>
      <c r="J44" s="22" t="s">
        <v>69</v>
      </c>
      <c r="K44" s="20" t="s">
        <v>70</v>
      </c>
      <c r="L44" s="21" t="s">
        <v>71</v>
      </c>
      <c r="M44" s="21" t="s">
        <v>72</v>
      </c>
      <c r="N44" s="21" t="s">
        <v>73</v>
      </c>
      <c r="O44" s="21" t="s">
        <v>74</v>
      </c>
      <c r="P44" s="21" t="s">
        <v>75</v>
      </c>
      <c r="Q44" s="21" t="s">
        <v>76</v>
      </c>
      <c r="R44" s="21" t="s">
        <v>77</v>
      </c>
      <c r="S44" s="21" t="s">
        <v>78</v>
      </c>
      <c r="T44" s="21" t="s">
        <v>79</v>
      </c>
      <c r="U44" s="21" t="s">
        <v>80</v>
      </c>
      <c r="V44" s="21" t="s">
        <v>81</v>
      </c>
      <c r="W44" s="21" t="s">
        <v>82</v>
      </c>
      <c r="X44" s="21" t="s">
        <v>83</v>
      </c>
      <c r="Y44" s="22" t="s">
        <v>84</v>
      </c>
    </row>
    <row r="45" spans="1:25" ht="25.5" x14ac:dyDescent="0.25">
      <c r="A45" s="55" t="s">
        <v>90</v>
      </c>
      <c r="B45" s="9">
        <v>1</v>
      </c>
      <c r="C45" s="23" t="s">
        <v>437</v>
      </c>
      <c r="D45" s="23" t="s">
        <v>438</v>
      </c>
      <c r="E45" s="23" t="s">
        <v>90</v>
      </c>
      <c r="F45" s="23" t="s">
        <v>90</v>
      </c>
      <c r="G45" s="23" t="s">
        <v>90</v>
      </c>
      <c r="H45" s="24" t="s">
        <v>91</v>
      </c>
      <c r="I45" s="25">
        <v>110</v>
      </c>
      <c r="J45" s="59"/>
      <c r="K45" s="9">
        <v>1</v>
      </c>
      <c r="L45" s="26"/>
      <c r="M45" s="27"/>
      <c r="N45" s="28">
        <f>IF(M45&gt;0,ROUND(L45/M45,4),0)</f>
        <v>0</v>
      </c>
      <c r="O45" s="29"/>
      <c r="P45" s="30"/>
      <c r="Q45" s="28">
        <f>ROUND(ROUND(N45,4)*(1-O45),4)</f>
        <v>0</v>
      </c>
      <c r="R45" s="28">
        <f>ROUND(ROUND(Q45,4)*(1+P45),4)</f>
        <v>0</v>
      </c>
      <c r="S45" s="28">
        <f>ROUND($I45*Q45,4)</f>
        <v>0</v>
      </c>
      <c r="T45" s="28">
        <f>ROUND($I45*R45,4)</f>
        <v>0</v>
      </c>
      <c r="U45" s="31"/>
      <c r="V45" s="31"/>
      <c r="W45" s="31"/>
      <c r="X45" s="31"/>
      <c r="Y45" s="32"/>
    </row>
    <row r="46" spans="1:25" ht="25.5" x14ac:dyDescent="0.25">
      <c r="A46" s="56" t="s">
        <v>90</v>
      </c>
      <c r="B46" s="11">
        <v>2</v>
      </c>
      <c r="C46" s="33" t="s">
        <v>439</v>
      </c>
      <c r="D46" s="33" t="s">
        <v>438</v>
      </c>
      <c r="E46" s="33" t="s">
        <v>90</v>
      </c>
      <c r="F46" s="33" t="s">
        <v>90</v>
      </c>
      <c r="G46" s="33" t="s">
        <v>90</v>
      </c>
      <c r="H46" s="34" t="s">
        <v>91</v>
      </c>
      <c r="I46" s="35">
        <v>700</v>
      </c>
      <c r="J46" s="60"/>
      <c r="K46" s="11">
        <v>1</v>
      </c>
      <c r="L46" s="36"/>
      <c r="M46" s="37"/>
      <c r="N46" s="38">
        <f>IF(M46&gt;0,ROUND(L46/M46,4),0)</f>
        <v>0</v>
      </c>
      <c r="O46" s="39"/>
      <c r="P46" s="40"/>
      <c r="Q46" s="38">
        <f>ROUND(ROUND(N46,4)*(1-O46),4)</f>
        <v>0</v>
      </c>
      <c r="R46" s="38">
        <f>ROUND(ROUND(Q46,4)*(1+P46),4)</f>
        <v>0</v>
      </c>
      <c r="S46" s="38">
        <f>ROUND($I46*Q46,4)</f>
        <v>0</v>
      </c>
      <c r="T46" s="38">
        <f>ROUND($I46*R46,4)</f>
        <v>0</v>
      </c>
      <c r="U46" s="41"/>
      <c r="V46" s="41"/>
      <c r="W46" s="41"/>
      <c r="X46" s="41"/>
      <c r="Y46" s="42"/>
    </row>
    <row r="47" spans="1:25" x14ac:dyDescent="0.25">
      <c r="A47" s="56" t="s">
        <v>90</v>
      </c>
      <c r="B47" s="11">
        <v>3</v>
      </c>
      <c r="C47" s="33" t="s">
        <v>440</v>
      </c>
      <c r="D47" s="33" t="s">
        <v>90</v>
      </c>
      <c r="E47" s="33" t="s">
        <v>90</v>
      </c>
      <c r="F47" s="33" t="s">
        <v>90</v>
      </c>
      <c r="G47" s="33" t="s">
        <v>90</v>
      </c>
      <c r="H47" s="34" t="s">
        <v>91</v>
      </c>
      <c r="I47" s="35">
        <v>100</v>
      </c>
      <c r="J47" s="60"/>
      <c r="K47" s="11">
        <v>1</v>
      </c>
      <c r="L47" s="36"/>
      <c r="M47" s="37"/>
      <c r="N47" s="38">
        <f>IF(M47&gt;0,ROUND(L47/M47,4),0)</f>
        <v>0</v>
      </c>
      <c r="O47" s="39"/>
      <c r="P47" s="40"/>
      <c r="Q47" s="38">
        <f>ROUND(ROUND(N47,4)*(1-O47),4)</f>
        <v>0</v>
      </c>
      <c r="R47" s="38">
        <f>ROUND(ROUND(Q47,4)*(1+P47),4)</f>
        <v>0</v>
      </c>
      <c r="S47" s="38">
        <f>ROUND($I47*Q47,4)</f>
        <v>0</v>
      </c>
      <c r="T47" s="38">
        <f>ROUND($I47*R47,4)</f>
        <v>0</v>
      </c>
      <c r="U47" s="41"/>
      <c r="V47" s="41"/>
      <c r="W47" s="41"/>
      <c r="X47" s="41"/>
      <c r="Y47" s="42"/>
    </row>
    <row r="48" spans="1:25" ht="13.5" thickBot="1" x14ac:dyDescent="0.3">
      <c r="A48" s="57" t="s">
        <v>90</v>
      </c>
      <c r="B48" s="13">
        <v>4</v>
      </c>
      <c r="C48" s="43" t="s">
        <v>441</v>
      </c>
      <c r="D48" s="43" t="s">
        <v>90</v>
      </c>
      <c r="E48" s="43" t="s">
        <v>90</v>
      </c>
      <c r="F48" s="43" t="s">
        <v>90</v>
      </c>
      <c r="G48" s="43" t="s">
        <v>90</v>
      </c>
      <c r="H48" s="44" t="s">
        <v>91</v>
      </c>
      <c r="I48" s="45">
        <v>80</v>
      </c>
      <c r="J48" s="61"/>
      <c r="K48" s="13">
        <v>1</v>
      </c>
      <c r="L48" s="46"/>
      <c r="M48" s="47"/>
      <c r="N48" s="48">
        <f>IF(M48&gt;0,ROUND(L48/M48,4),0)</f>
        <v>0</v>
      </c>
      <c r="O48" s="49"/>
      <c r="P48" s="50"/>
      <c r="Q48" s="48">
        <f>ROUND(ROUND(N48,4)*(1-O48),4)</f>
        <v>0</v>
      </c>
      <c r="R48" s="48">
        <f>ROUND(ROUND(Q48,4)*(1+P48),4)</f>
        <v>0</v>
      </c>
      <c r="S48" s="48">
        <f>ROUND($I48*Q48,4)</f>
        <v>0</v>
      </c>
      <c r="T48" s="48">
        <f>ROUND($I48*R48,4)</f>
        <v>0</v>
      </c>
      <c r="U48" s="51"/>
      <c r="V48" s="51"/>
      <c r="W48" s="51"/>
      <c r="X48" s="51"/>
      <c r="Y48" s="52"/>
    </row>
    <row r="49" spans="1:25" ht="13.5" thickBot="1" x14ac:dyDescent="0.3">
      <c r="R49" s="62" t="s">
        <v>108</v>
      </c>
      <c r="S49" s="63">
        <f>SUM(S45:S48)</f>
        <v>0</v>
      </c>
      <c r="T49" s="64">
        <f>SUM(T45:T48)</f>
        <v>0</v>
      </c>
    </row>
    <row r="51" spans="1:25" ht="13.5" thickBot="1" x14ac:dyDescent="0.3"/>
    <row r="52" spans="1:25" ht="13.5" thickBot="1" x14ac:dyDescent="0.3">
      <c r="A52" s="53" t="s">
        <v>55</v>
      </c>
      <c r="B52" s="58" t="s">
        <v>156</v>
      </c>
      <c r="C52" s="19" t="s">
        <v>442</v>
      </c>
      <c r="D52" s="19"/>
      <c r="E52" s="19"/>
      <c r="F52" s="19"/>
      <c r="G52" s="19"/>
      <c r="H52" s="19" t="s">
        <v>58</v>
      </c>
      <c r="I52" s="19"/>
      <c r="J52" s="8"/>
      <c r="K52" s="7"/>
      <c r="L52" s="19" t="s">
        <v>443</v>
      </c>
      <c r="M52" s="19"/>
      <c r="N52" s="19"/>
      <c r="O52" s="19"/>
      <c r="P52" s="19"/>
      <c r="Q52" s="19"/>
      <c r="R52" s="19"/>
      <c r="S52" s="19"/>
      <c r="T52" s="19"/>
      <c r="U52" s="19"/>
      <c r="V52" s="19"/>
      <c r="W52" s="19"/>
      <c r="X52" s="19"/>
      <c r="Y52" s="8"/>
    </row>
    <row r="53" spans="1:25" ht="51.75" thickBot="1" x14ac:dyDescent="0.3">
      <c r="A53" s="54" t="s">
        <v>60</v>
      </c>
      <c r="B53" s="20" t="s">
        <v>61</v>
      </c>
      <c r="C53" s="21" t="s">
        <v>62</v>
      </c>
      <c r="D53" s="21" t="s">
        <v>63</v>
      </c>
      <c r="E53" s="21" t="s">
        <v>64</v>
      </c>
      <c r="F53" s="21" t="s">
        <v>65</v>
      </c>
      <c r="G53" s="21" t="s">
        <v>66</v>
      </c>
      <c r="H53" s="21" t="s">
        <v>67</v>
      </c>
      <c r="I53" s="21" t="s">
        <v>68</v>
      </c>
      <c r="J53" s="22" t="s">
        <v>69</v>
      </c>
      <c r="K53" s="20" t="s">
        <v>70</v>
      </c>
      <c r="L53" s="21" t="s">
        <v>71</v>
      </c>
      <c r="M53" s="21" t="s">
        <v>72</v>
      </c>
      <c r="N53" s="21" t="s">
        <v>73</v>
      </c>
      <c r="O53" s="21" t="s">
        <v>74</v>
      </c>
      <c r="P53" s="21" t="s">
        <v>75</v>
      </c>
      <c r="Q53" s="21" t="s">
        <v>76</v>
      </c>
      <c r="R53" s="21" t="s">
        <v>77</v>
      </c>
      <c r="S53" s="21" t="s">
        <v>78</v>
      </c>
      <c r="T53" s="21" t="s">
        <v>79</v>
      </c>
      <c r="U53" s="21" t="s">
        <v>80</v>
      </c>
      <c r="V53" s="21" t="s">
        <v>81</v>
      </c>
      <c r="W53" s="21" t="s">
        <v>82</v>
      </c>
      <c r="X53" s="21" t="s">
        <v>83</v>
      </c>
      <c r="Y53" s="22" t="s">
        <v>84</v>
      </c>
    </row>
    <row r="54" spans="1:25" ht="128.25" thickBot="1" x14ac:dyDescent="0.3">
      <c r="A54" s="75" t="s">
        <v>90</v>
      </c>
      <c r="B54" s="76">
        <v>1</v>
      </c>
      <c r="C54" s="65" t="s">
        <v>444</v>
      </c>
      <c r="D54" s="65" t="s">
        <v>445</v>
      </c>
      <c r="E54" s="65" t="s">
        <v>446</v>
      </c>
      <c r="F54" s="65" t="s">
        <v>90</v>
      </c>
      <c r="G54" s="65" t="s">
        <v>90</v>
      </c>
      <c r="H54" s="66" t="s">
        <v>91</v>
      </c>
      <c r="I54" s="67">
        <v>10</v>
      </c>
      <c r="J54" s="77"/>
      <c r="K54" s="76">
        <v>1</v>
      </c>
      <c r="L54" s="68"/>
      <c r="M54" s="69"/>
      <c r="N54" s="70">
        <f>IF(M54&gt;0,ROUND(L54/M54,4),0)</f>
        <v>0</v>
      </c>
      <c r="O54" s="71"/>
      <c r="P54" s="72"/>
      <c r="Q54" s="70">
        <f>ROUND(ROUND(N54,4)*(1-O54),4)</f>
        <v>0</v>
      </c>
      <c r="R54" s="70">
        <f>ROUND(ROUND(Q54,4)*(1+P54),4)</f>
        <v>0</v>
      </c>
      <c r="S54" s="70">
        <f>ROUND($I54*Q54,4)</f>
        <v>0</v>
      </c>
      <c r="T54" s="70">
        <f>ROUND($I54*R54,4)</f>
        <v>0</v>
      </c>
      <c r="U54" s="73"/>
      <c r="V54" s="73"/>
      <c r="W54" s="73"/>
      <c r="X54" s="73"/>
      <c r="Y54" s="74"/>
    </row>
    <row r="55" spans="1:25" ht="13.5" thickBot="1" x14ac:dyDescent="0.3">
      <c r="R55" s="62" t="s">
        <v>108</v>
      </c>
      <c r="S55" s="63">
        <f>SUM(S54:S54)</f>
        <v>0</v>
      </c>
      <c r="T55" s="64">
        <f>SUM(T54:T54)</f>
        <v>0</v>
      </c>
    </row>
    <row r="57" spans="1:25" ht="13.5" thickBot="1" x14ac:dyDescent="0.3"/>
    <row r="58" spans="1:25" ht="13.5" thickBot="1" x14ac:dyDescent="0.3">
      <c r="A58" s="53" t="s">
        <v>55</v>
      </c>
      <c r="B58" s="58" t="s">
        <v>162</v>
      </c>
      <c r="C58" s="19" t="s">
        <v>447</v>
      </c>
      <c r="D58" s="19"/>
      <c r="E58" s="19"/>
      <c r="F58" s="19"/>
      <c r="G58" s="19"/>
      <c r="H58" s="19" t="s">
        <v>127</v>
      </c>
      <c r="I58" s="19"/>
      <c r="J58" s="8"/>
      <c r="K58" s="7"/>
      <c r="L58" s="19" t="s">
        <v>448</v>
      </c>
      <c r="M58" s="19"/>
      <c r="N58" s="19"/>
      <c r="O58" s="19"/>
      <c r="P58" s="19"/>
      <c r="Q58" s="19"/>
      <c r="R58" s="19"/>
      <c r="S58" s="19"/>
      <c r="T58" s="19"/>
      <c r="U58" s="19"/>
      <c r="V58" s="19"/>
      <c r="W58" s="19"/>
      <c r="X58" s="19"/>
      <c r="Y58" s="8"/>
    </row>
    <row r="59" spans="1:25" ht="51.75" thickBot="1" x14ac:dyDescent="0.3">
      <c r="A59" s="54" t="s">
        <v>60</v>
      </c>
      <c r="B59" s="20" t="s">
        <v>61</v>
      </c>
      <c r="C59" s="21" t="s">
        <v>62</v>
      </c>
      <c r="D59" s="21" t="s">
        <v>63</v>
      </c>
      <c r="E59" s="21" t="s">
        <v>64</v>
      </c>
      <c r="F59" s="21" t="s">
        <v>65</v>
      </c>
      <c r="G59" s="21" t="s">
        <v>66</v>
      </c>
      <c r="H59" s="21" t="s">
        <v>67</v>
      </c>
      <c r="I59" s="21" t="s">
        <v>68</v>
      </c>
      <c r="J59" s="22" t="s">
        <v>69</v>
      </c>
      <c r="K59" s="20" t="s">
        <v>70</v>
      </c>
      <c r="L59" s="21" t="s">
        <v>71</v>
      </c>
      <c r="M59" s="21" t="s">
        <v>72</v>
      </c>
      <c r="N59" s="21" t="s">
        <v>73</v>
      </c>
      <c r="O59" s="21" t="s">
        <v>74</v>
      </c>
      <c r="P59" s="21" t="s">
        <v>75</v>
      </c>
      <c r="Q59" s="21" t="s">
        <v>76</v>
      </c>
      <c r="R59" s="21" t="s">
        <v>77</v>
      </c>
      <c r="S59" s="21" t="s">
        <v>78</v>
      </c>
      <c r="T59" s="21" t="s">
        <v>79</v>
      </c>
      <c r="U59" s="21" t="s">
        <v>80</v>
      </c>
      <c r="V59" s="21" t="s">
        <v>81</v>
      </c>
      <c r="W59" s="21" t="s">
        <v>82</v>
      </c>
      <c r="X59" s="21" t="s">
        <v>83</v>
      </c>
      <c r="Y59" s="22" t="s">
        <v>84</v>
      </c>
    </row>
    <row r="60" spans="1:25" ht="127.5" x14ac:dyDescent="0.25">
      <c r="A60" s="55" t="s">
        <v>90</v>
      </c>
      <c r="B60" s="9">
        <v>1</v>
      </c>
      <c r="C60" s="23" t="s">
        <v>449</v>
      </c>
      <c r="D60" s="23" t="s">
        <v>450</v>
      </c>
      <c r="E60" s="23" t="s">
        <v>90</v>
      </c>
      <c r="F60" s="23" t="s">
        <v>451</v>
      </c>
      <c r="G60" s="23" t="s">
        <v>90</v>
      </c>
      <c r="H60" s="24" t="s">
        <v>91</v>
      </c>
      <c r="I60" s="25">
        <v>110</v>
      </c>
      <c r="J60" s="59"/>
      <c r="K60" s="9">
        <v>1</v>
      </c>
      <c r="L60" s="26"/>
      <c r="M60" s="27"/>
      <c r="N60" s="28">
        <f>IF(M60&gt;0,ROUND(L60/M60,4),0)</f>
        <v>0</v>
      </c>
      <c r="O60" s="29"/>
      <c r="P60" s="30"/>
      <c r="Q60" s="28">
        <f>ROUND(ROUND(N60,4)*(1-O60),4)</f>
        <v>0</v>
      </c>
      <c r="R60" s="28">
        <f>ROUND(ROUND(Q60,4)*(1+P60),4)</f>
        <v>0</v>
      </c>
      <c r="S60" s="28">
        <f>ROUND($I60*Q60,4)</f>
        <v>0</v>
      </c>
      <c r="T60" s="28">
        <f>ROUND($I60*R60,4)</f>
        <v>0</v>
      </c>
      <c r="U60" s="31"/>
      <c r="V60" s="31"/>
      <c r="W60" s="31"/>
      <c r="X60" s="31"/>
      <c r="Y60" s="32"/>
    </row>
    <row r="61" spans="1:25" ht="39" thickBot="1" x14ac:dyDescent="0.3">
      <c r="A61" s="57" t="s">
        <v>90</v>
      </c>
      <c r="B61" s="13">
        <v>2</v>
      </c>
      <c r="C61" s="43" t="s">
        <v>452</v>
      </c>
      <c r="D61" s="43" t="s">
        <v>453</v>
      </c>
      <c r="E61" s="43" t="s">
        <v>90</v>
      </c>
      <c r="F61" s="43" t="s">
        <v>90</v>
      </c>
      <c r="G61" s="43" t="s">
        <v>90</v>
      </c>
      <c r="H61" s="44" t="s">
        <v>91</v>
      </c>
      <c r="I61" s="45">
        <v>10</v>
      </c>
      <c r="J61" s="61"/>
      <c r="K61" s="13">
        <v>1</v>
      </c>
      <c r="L61" s="46"/>
      <c r="M61" s="47"/>
      <c r="N61" s="48">
        <f>IF(M61&gt;0,ROUND(L61/M61,4),0)</f>
        <v>0</v>
      </c>
      <c r="O61" s="49"/>
      <c r="P61" s="50"/>
      <c r="Q61" s="48">
        <f>ROUND(ROUND(N61,4)*(1-O61),4)</f>
        <v>0</v>
      </c>
      <c r="R61" s="48">
        <f>ROUND(ROUND(Q61,4)*(1+P61),4)</f>
        <v>0</v>
      </c>
      <c r="S61" s="48">
        <f>ROUND($I61*Q61,4)</f>
        <v>0</v>
      </c>
      <c r="T61" s="48">
        <f>ROUND($I61*R61,4)</f>
        <v>0</v>
      </c>
      <c r="U61" s="51"/>
      <c r="V61" s="51"/>
      <c r="W61" s="51"/>
      <c r="X61" s="51"/>
      <c r="Y61" s="52"/>
    </row>
    <row r="62" spans="1:25" ht="13.5" thickBot="1" x14ac:dyDescent="0.3">
      <c r="R62" s="62" t="s">
        <v>108</v>
      </c>
      <c r="S62" s="63">
        <f>SUM(S60:S61)</f>
        <v>0</v>
      </c>
      <c r="T62" s="64">
        <f>SUM(T60:T61)</f>
        <v>0</v>
      </c>
    </row>
    <row r="64" spans="1:25" ht="13.5" thickBot="1" x14ac:dyDescent="0.3"/>
    <row r="65" spans="1:25" ht="13.5" thickBot="1" x14ac:dyDescent="0.3">
      <c r="A65" s="53" t="s">
        <v>55</v>
      </c>
      <c r="B65" s="58" t="s">
        <v>168</v>
      </c>
      <c r="C65" s="19" t="s">
        <v>454</v>
      </c>
      <c r="D65" s="19"/>
      <c r="E65" s="19"/>
      <c r="F65" s="19"/>
      <c r="G65" s="19"/>
      <c r="H65" s="19" t="s">
        <v>127</v>
      </c>
      <c r="I65" s="19"/>
      <c r="J65" s="8"/>
      <c r="K65" s="7"/>
      <c r="L65" s="19" t="s">
        <v>455</v>
      </c>
      <c r="M65" s="19"/>
      <c r="N65" s="19"/>
      <c r="O65" s="19"/>
      <c r="P65" s="19"/>
      <c r="Q65" s="19"/>
      <c r="R65" s="19"/>
      <c r="S65" s="19"/>
      <c r="T65" s="19"/>
      <c r="U65" s="19"/>
      <c r="V65" s="19"/>
      <c r="W65" s="19"/>
      <c r="X65" s="19"/>
      <c r="Y65" s="8"/>
    </row>
    <row r="66" spans="1:25" ht="51.75" thickBot="1" x14ac:dyDescent="0.3">
      <c r="A66" s="54" t="s">
        <v>60</v>
      </c>
      <c r="B66" s="20" t="s">
        <v>61</v>
      </c>
      <c r="C66" s="21" t="s">
        <v>62</v>
      </c>
      <c r="D66" s="21" t="s">
        <v>63</v>
      </c>
      <c r="E66" s="21" t="s">
        <v>64</v>
      </c>
      <c r="F66" s="21" t="s">
        <v>65</v>
      </c>
      <c r="G66" s="21" t="s">
        <v>66</v>
      </c>
      <c r="H66" s="21" t="s">
        <v>67</v>
      </c>
      <c r="I66" s="21" t="s">
        <v>68</v>
      </c>
      <c r="J66" s="22" t="s">
        <v>69</v>
      </c>
      <c r="K66" s="20" t="s">
        <v>70</v>
      </c>
      <c r="L66" s="21" t="s">
        <v>71</v>
      </c>
      <c r="M66" s="21" t="s">
        <v>72</v>
      </c>
      <c r="N66" s="21" t="s">
        <v>73</v>
      </c>
      <c r="O66" s="21" t="s">
        <v>74</v>
      </c>
      <c r="P66" s="21" t="s">
        <v>75</v>
      </c>
      <c r="Q66" s="21" t="s">
        <v>76</v>
      </c>
      <c r="R66" s="21" t="s">
        <v>77</v>
      </c>
      <c r="S66" s="21" t="s">
        <v>78</v>
      </c>
      <c r="T66" s="21" t="s">
        <v>79</v>
      </c>
      <c r="U66" s="21" t="s">
        <v>80</v>
      </c>
      <c r="V66" s="21" t="s">
        <v>81</v>
      </c>
      <c r="W66" s="21" t="s">
        <v>82</v>
      </c>
      <c r="X66" s="21" t="s">
        <v>83</v>
      </c>
      <c r="Y66" s="22" t="s">
        <v>84</v>
      </c>
    </row>
    <row r="67" spans="1:25" ht="63.75" x14ac:dyDescent="0.25">
      <c r="A67" s="55" t="s">
        <v>90</v>
      </c>
      <c r="B67" s="9">
        <v>1</v>
      </c>
      <c r="C67" s="23" t="s">
        <v>456</v>
      </c>
      <c r="D67" s="23" t="s">
        <v>457</v>
      </c>
      <c r="E67" s="23" t="s">
        <v>90</v>
      </c>
      <c r="F67" s="23" t="s">
        <v>90</v>
      </c>
      <c r="G67" s="23" t="s">
        <v>90</v>
      </c>
      <c r="H67" s="24" t="s">
        <v>91</v>
      </c>
      <c r="I67" s="25">
        <v>13300</v>
      </c>
      <c r="J67" s="59"/>
      <c r="K67" s="9">
        <v>1</v>
      </c>
      <c r="L67" s="26"/>
      <c r="M67" s="27"/>
      <c r="N67" s="28">
        <f>IF(M67&gt;0,ROUND(L67/M67,4),0)</f>
        <v>0</v>
      </c>
      <c r="O67" s="29"/>
      <c r="P67" s="30"/>
      <c r="Q67" s="28">
        <f>ROUND(ROUND(N67,4)*(1-O67),4)</f>
        <v>0</v>
      </c>
      <c r="R67" s="28">
        <f>ROUND(ROUND(Q67,4)*(1+P67),4)</f>
        <v>0</v>
      </c>
      <c r="S67" s="28">
        <f>ROUND($I67*Q67,4)</f>
        <v>0</v>
      </c>
      <c r="T67" s="28">
        <f>ROUND($I67*R67,4)</f>
        <v>0</v>
      </c>
      <c r="U67" s="31"/>
      <c r="V67" s="31"/>
      <c r="W67" s="31"/>
      <c r="X67" s="31"/>
      <c r="Y67" s="32"/>
    </row>
    <row r="68" spans="1:25" ht="64.5" thickBot="1" x14ac:dyDescent="0.3">
      <c r="A68" s="57" t="s">
        <v>90</v>
      </c>
      <c r="B68" s="13">
        <v>2</v>
      </c>
      <c r="C68" s="43" t="s">
        <v>458</v>
      </c>
      <c r="D68" s="43" t="s">
        <v>459</v>
      </c>
      <c r="E68" s="43" t="s">
        <v>90</v>
      </c>
      <c r="F68" s="43" t="s">
        <v>90</v>
      </c>
      <c r="G68" s="43" t="s">
        <v>90</v>
      </c>
      <c r="H68" s="44" t="s">
        <v>91</v>
      </c>
      <c r="I68" s="45">
        <v>4600</v>
      </c>
      <c r="J68" s="61"/>
      <c r="K68" s="13">
        <v>1</v>
      </c>
      <c r="L68" s="46"/>
      <c r="M68" s="47"/>
      <c r="N68" s="48">
        <f>IF(M68&gt;0,ROUND(L68/M68,4),0)</f>
        <v>0</v>
      </c>
      <c r="O68" s="49"/>
      <c r="P68" s="50"/>
      <c r="Q68" s="48">
        <f>ROUND(ROUND(N68,4)*(1-O68),4)</f>
        <v>0</v>
      </c>
      <c r="R68" s="48">
        <f>ROUND(ROUND(Q68,4)*(1+P68),4)</f>
        <v>0</v>
      </c>
      <c r="S68" s="48">
        <f>ROUND($I68*Q68,4)</f>
        <v>0</v>
      </c>
      <c r="T68" s="48">
        <f>ROUND($I68*R68,4)</f>
        <v>0</v>
      </c>
      <c r="U68" s="51"/>
      <c r="V68" s="51"/>
      <c r="W68" s="51"/>
      <c r="X68" s="51"/>
      <c r="Y68" s="52"/>
    </row>
    <row r="69" spans="1:25" ht="13.5" thickBot="1" x14ac:dyDescent="0.3">
      <c r="R69" s="62" t="s">
        <v>108</v>
      </c>
      <c r="S69" s="63">
        <f>SUM(S67:S68)</f>
        <v>0</v>
      </c>
      <c r="T69" s="64">
        <f>SUM(T67:T68)</f>
        <v>0</v>
      </c>
    </row>
  </sheetData>
  <sheetProtection algorithmName="SHA-512" hashValue="qeuSGSVAS+I4wdC2+GST5Q8WlSp02PobnuJ8b5Yhqy9R3n/5elO1SpMQTW+lrBw3PPC2gA7qBoboSYgMS2z7uA==" saltValue="mtjFu+rQscL0yyVh/mHipA==" spinCount="100000" sheet="1" objects="1" scenarios="1"/>
  <pageMargins left="0.78740157021416557" right="0.78740157021416557" top="0.78740157021416557" bottom="0.78740157021416557" header="0.59055116441514754" footer="0.59055116441514754"/>
  <pageSetup paperSize="9" scale="32" fitToHeight="0" pageOrder="overThenDown" orientation="landscape" r:id="rId1"/>
  <headerFooter>
    <oddHeader>&amp;ROBR-8A</oddHeader>
    <oddFooter>&amp;LJN št. 16-50/19&amp;RStran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3</vt:i4>
      </vt:variant>
    </vt:vector>
  </HeadingPairs>
  <TitlesOfParts>
    <vt:vector size="10" baseType="lpstr">
      <vt:lpstr>NAVODILA</vt:lpstr>
      <vt:lpstr>1. Podatki naročnika</vt:lpstr>
      <vt:lpstr>2. Podatki o ponudniku</vt:lpstr>
      <vt:lpstr>3. Strokovne zahteve naročnika</vt:lpstr>
      <vt:lpstr>Sklop I.</vt:lpstr>
      <vt:lpstr>Sklop II.</vt:lpstr>
      <vt:lpstr>Sklop III.</vt:lpstr>
      <vt:lpstr>'Sklop I.'!Tiskanje_naslovov</vt:lpstr>
      <vt:lpstr>'Sklop II.'!Tiskanje_naslovov</vt:lpstr>
      <vt:lpstr>'Sklop III.'!Tiskanje_naslovov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2020-01-09T08:07:34Z</dcterms:created>
  <dcterms:modified xsi:type="dcterms:W3CDTF">2020-01-09T08:08:26Z</dcterms:modified>
</cp:coreProperties>
</file>