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JAVNA NAROČILA\16_09_20 Mrežice kirurške, inkont.vsadki,\"/>
    </mc:Choice>
  </mc:AlternateContent>
  <bookViews>
    <workbookView xWindow="0" yWindow="0" windowWidth="2370" windowHeight="0"/>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s>
  <definedNames>
    <definedName name="_xlnm.Print_Titles" localSheetId="4">'Sklop I.'!$B:$B</definedName>
    <definedName name="_xlnm.Print_Titles" localSheetId="5">'Sklop 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38" i="6" l="1"/>
  <c r="S38" i="6"/>
  <c r="T37" i="6"/>
  <c r="S37" i="6"/>
  <c r="R37" i="6"/>
  <c r="Q37" i="6"/>
  <c r="N37" i="6"/>
  <c r="T36" i="6"/>
  <c r="S36" i="6"/>
  <c r="R36" i="6"/>
  <c r="Q36" i="6"/>
  <c r="N36" i="6"/>
  <c r="T35" i="6"/>
  <c r="S35" i="6"/>
  <c r="R35" i="6"/>
  <c r="Q35" i="6"/>
  <c r="N35" i="6"/>
  <c r="T34" i="6"/>
  <c r="S34" i="6"/>
  <c r="R34" i="6"/>
  <c r="Q34" i="6"/>
  <c r="N34" i="6"/>
  <c r="T29" i="6"/>
  <c r="S29" i="6"/>
  <c r="T28" i="6"/>
  <c r="S28" i="6"/>
  <c r="R28" i="6"/>
  <c r="Q28" i="6"/>
  <c r="N28" i="6"/>
  <c r="T23" i="6"/>
  <c r="S23" i="6"/>
  <c r="T22" i="6"/>
  <c r="S22" i="6"/>
  <c r="R22" i="6"/>
  <c r="Q22" i="6"/>
  <c r="N22" i="6"/>
  <c r="T21" i="6"/>
  <c r="S21" i="6"/>
  <c r="R21" i="6"/>
  <c r="Q21" i="6"/>
  <c r="N21" i="6"/>
  <c r="T16" i="6"/>
  <c r="S16" i="6"/>
  <c r="T15" i="6"/>
  <c r="S15" i="6"/>
  <c r="R15" i="6"/>
  <c r="Q15" i="6"/>
  <c r="N15" i="6"/>
  <c r="T14" i="6"/>
  <c r="S14" i="6"/>
  <c r="R14" i="6"/>
  <c r="Q14" i="6"/>
  <c r="N14" i="6"/>
  <c r="T13" i="6"/>
  <c r="S13" i="6"/>
  <c r="R13" i="6"/>
  <c r="Q13" i="6"/>
  <c r="N13" i="6"/>
  <c r="C8" i="6"/>
  <c r="C7" i="6"/>
  <c r="T98" i="5"/>
  <c r="S98" i="5"/>
  <c r="T97" i="5"/>
  <c r="S97" i="5"/>
  <c r="R97" i="5"/>
  <c r="Q97" i="5"/>
  <c r="N97" i="5"/>
  <c r="T96" i="5"/>
  <c r="S96" i="5"/>
  <c r="R96" i="5"/>
  <c r="Q96" i="5"/>
  <c r="N96" i="5"/>
  <c r="T91" i="5"/>
  <c r="S91" i="5"/>
  <c r="T90" i="5"/>
  <c r="S90" i="5"/>
  <c r="R90" i="5"/>
  <c r="Q90" i="5"/>
  <c r="N90" i="5"/>
  <c r="T89" i="5"/>
  <c r="S89" i="5"/>
  <c r="R89" i="5"/>
  <c r="Q89" i="5"/>
  <c r="N89" i="5"/>
  <c r="T88" i="5"/>
  <c r="S88" i="5"/>
  <c r="R88" i="5"/>
  <c r="Q88" i="5"/>
  <c r="N88" i="5"/>
  <c r="T87" i="5"/>
  <c r="S87" i="5"/>
  <c r="R87" i="5"/>
  <c r="Q87" i="5"/>
  <c r="N87" i="5"/>
  <c r="T82" i="5"/>
  <c r="S82" i="5"/>
  <c r="T81" i="5"/>
  <c r="S81" i="5"/>
  <c r="R81" i="5"/>
  <c r="Q81" i="5"/>
  <c r="N81" i="5"/>
  <c r="T80" i="5"/>
  <c r="S80" i="5"/>
  <c r="R80" i="5"/>
  <c r="Q80" i="5"/>
  <c r="N80" i="5"/>
  <c r="T75" i="5"/>
  <c r="S75" i="5"/>
  <c r="T74" i="5"/>
  <c r="S74" i="5"/>
  <c r="R74" i="5"/>
  <c r="Q74" i="5"/>
  <c r="N74" i="5"/>
  <c r="T73" i="5"/>
  <c r="S73" i="5"/>
  <c r="R73" i="5"/>
  <c r="Q73" i="5"/>
  <c r="N73" i="5"/>
  <c r="T68" i="5"/>
  <c r="S68" i="5"/>
  <c r="T67" i="5"/>
  <c r="S67" i="5"/>
  <c r="R67" i="5"/>
  <c r="Q67" i="5"/>
  <c r="N67" i="5"/>
  <c r="T66" i="5"/>
  <c r="S66" i="5"/>
  <c r="R66" i="5"/>
  <c r="Q66" i="5"/>
  <c r="N66" i="5"/>
  <c r="T61" i="5"/>
  <c r="S61" i="5"/>
  <c r="T60" i="5"/>
  <c r="S60" i="5"/>
  <c r="R60" i="5"/>
  <c r="Q60" i="5"/>
  <c r="N60" i="5"/>
  <c r="T59" i="5"/>
  <c r="S59" i="5"/>
  <c r="R59" i="5"/>
  <c r="Q59" i="5"/>
  <c r="N59" i="5"/>
  <c r="T58" i="5"/>
  <c r="S58" i="5"/>
  <c r="R58" i="5"/>
  <c r="Q58" i="5"/>
  <c r="N58" i="5"/>
  <c r="T57" i="5"/>
  <c r="S57" i="5"/>
  <c r="R57" i="5"/>
  <c r="Q57" i="5"/>
  <c r="N57" i="5"/>
  <c r="T52" i="5"/>
  <c r="S52" i="5"/>
  <c r="T51" i="5"/>
  <c r="S51" i="5"/>
  <c r="R51" i="5"/>
  <c r="Q51" i="5"/>
  <c r="N51" i="5"/>
  <c r="T50" i="5"/>
  <c r="S50" i="5"/>
  <c r="R50" i="5"/>
  <c r="Q50" i="5"/>
  <c r="N50" i="5"/>
  <c r="T49" i="5"/>
  <c r="S49" i="5"/>
  <c r="R49" i="5"/>
  <c r="Q49" i="5"/>
  <c r="N49" i="5"/>
  <c r="T48" i="5"/>
  <c r="S48" i="5"/>
  <c r="R48" i="5"/>
  <c r="Q48" i="5"/>
  <c r="N48" i="5"/>
  <c r="T47" i="5"/>
  <c r="S47" i="5"/>
  <c r="R47" i="5"/>
  <c r="Q47" i="5"/>
  <c r="N47" i="5"/>
  <c r="T42" i="5"/>
  <c r="S42" i="5"/>
  <c r="T41" i="5"/>
  <c r="S41" i="5"/>
  <c r="R41" i="5"/>
  <c r="Q41" i="5"/>
  <c r="N41" i="5"/>
  <c r="T40" i="5"/>
  <c r="S40" i="5"/>
  <c r="R40" i="5"/>
  <c r="Q40" i="5"/>
  <c r="N40" i="5"/>
  <c r="T39" i="5"/>
  <c r="S39" i="5"/>
  <c r="R39" i="5"/>
  <c r="Q39" i="5"/>
  <c r="N39" i="5"/>
  <c r="T38" i="5"/>
  <c r="S38" i="5"/>
  <c r="R38" i="5"/>
  <c r="Q38" i="5"/>
  <c r="N38" i="5"/>
  <c r="T33" i="5"/>
  <c r="S33" i="5"/>
  <c r="T32" i="5"/>
  <c r="S32" i="5"/>
  <c r="R32" i="5"/>
  <c r="Q32" i="5"/>
  <c r="N32" i="5"/>
  <c r="T31" i="5"/>
  <c r="S31" i="5"/>
  <c r="R31" i="5"/>
  <c r="Q31" i="5"/>
  <c r="N31" i="5"/>
  <c r="T26" i="5"/>
  <c r="S26" i="5"/>
  <c r="T25" i="5"/>
  <c r="S25" i="5"/>
  <c r="R25" i="5"/>
  <c r="Q25" i="5"/>
  <c r="N25" i="5"/>
  <c r="T20" i="5"/>
  <c r="S20" i="5"/>
  <c r="T19" i="5"/>
  <c r="S19" i="5"/>
  <c r="R19" i="5"/>
  <c r="Q19" i="5"/>
  <c r="N19" i="5"/>
  <c r="T14" i="5"/>
  <c r="S14" i="5"/>
  <c r="T13" i="5"/>
  <c r="S13" i="5"/>
  <c r="R13" i="5"/>
  <c r="Q13" i="5"/>
  <c r="N13" i="5"/>
  <c r="C8" i="5"/>
  <c r="C7" i="5"/>
</calcChain>
</file>

<file path=xl/sharedStrings.xml><?xml version="1.0" encoding="utf-8"?>
<sst xmlns="http://schemas.openxmlformats.org/spreadsheetml/2006/main" count="842" uniqueCount="207">
  <si>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</si>
  <si>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</si>
  <si>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</si>
  <si>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</si>
  <si>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</si>
  <si>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</si>
  <si>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</si>
  <si>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</si>
  <si>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</si>
  <si>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</si>
  <si>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</si>
  <si>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</si>
  <si>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</si>
  <si>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</si>
  <si>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</si>
  <si>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</si>
  <si>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</si>
  <si>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</si>
  <si>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</si>
  <si>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</si>
  <si>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</si>
  <si>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</si>
  <si>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</si>
  <si>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</si>
  <si>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</si>
  <si>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</si>
  <si>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</si>
  <si>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</si>
  <si>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</si>
  <si>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</si>
  <si>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</si>
  <si>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</si>
  <si>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</si>
  <si>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</si>
  <si>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</si>
  <si>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</si>
  <si>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16-09/20</t>
  </si>
  <si>
    <t>MREŽICE KIRURŠKE, VSADKI ZA INKONTINENCO, TESTIKULARNE PROTEZE IN PRSNI VSADKI</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</si>
  <si>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</si>
  <si>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</si>
  <si>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</si>
  <si>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</si>
  <si>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</si>
  <si>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</si>
  <si>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</si>
  <si>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</si>
  <si>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</si>
  <si>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</si>
  <si>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</si>
  <si>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</si>
  <si>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</si>
  <si>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Dodatne strokovne zahteve glede predmeta javnega naročila se nahajajo v razpisni dokumentaciji, in sicer v poglavju Tehnične specifikacije.</t>
  </si>
  <si>
    <t>Seznam razpisanega blaga za sklop:</t>
  </si>
  <si>
    <t>I.</t>
  </si>
  <si>
    <t>MREŽICE KIRURŠKE</t>
  </si>
  <si>
    <t>*</t>
  </si>
  <si>
    <t>1.</t>
  </si>
  <si>
    <t>podsklop: MREŽICE ZA NENAPETOSTNO OPERACIJO INGVINALNIH  KIL ZA MOŠKE</t>
  </si>
  <si>
    <t>ZAPRT</t>
  </si>
  <si>
    <t>MREŽICE ZA NENAPETOSTNO OPERACIJO INGVINALNIH  KIL ZA MOŠKE</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</si>
  <si>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</si>
  <si>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</si>
  <si>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</si>
  <si>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</si>
  <si>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</si>
  <si>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</si>
  <si>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</si>
  <si>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</si>
  <si>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</si>
  <si>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</si>
  <si>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</si>
  <si>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</si>
  <si>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</si>
  <si>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</si>
  <si>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</si>
  <si>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</si>
  <si>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</si>
  <si>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</si>
  <si>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</si>
  <si>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</si>
  <si>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</si>
  <si>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</si>
  <si>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</si>
  <si>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</si>
  <si>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</si>
  <si>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
  </si>
  <si>
    <t>Mrežica za kilo, oblikovana, poltrdna, moška, velikost 6-7x12-13,7cm, 95-110gr/m2</t>
  </si>
  <si>
    <t>Anatomska oblika, predoblikovana z odprtino za semenovod.,  zataljeni robovi, za klasično nenapetostno tehniko.
Mrežica mora biti izdelana iz enonitnega čistega polipropilena, monofilamentna, s konstrukcijo pletenja, ki omogoča raztezanje mrežice v obe smeri, da ojača in se prilagodi defektom. Obdržati mora pravilno obliko, ne sme se gubati in upogibati.</t>
  </si>
  <si>
    <t>KOS</t>
  </si>
  <si>
    <t>Skupaj:</t>
  </si>
  <si>
    <t>2.</t>
  </si>
  <si>
    <t>podsklop: MREŽICE ZA NENAPETOSTNO OPERACIJO INGVINALNIH  KIL ZA MOŠKE – MEHKA</t>
  </si>
  <si>
    <t>MREŽICE ZA NENAPETOSTNO OPERACIJO INGVINALNIH  KIL ZA MOŠKE – MEHKA</t>
  </si>
  <si>
    <t>Mrežica za kilo, oblikovana, lahka, moška, velikost 6 x11-13,7 cm, 35 - 50gr/m2</t>
  </si>
  <si>
    <t>Mrežica iz polipropilena, lahka, makroporozna, monofilamentna, predoblikovana, neresorbilna, za klasično nenapetostno tehniko, z odprtino za semenovod, s konstrukcijo pletenja, ki omogoča raztezanje mrežice v vse smeri, da ojača in se prilagodi defektom. Zataljeni robovi.</t>
  </si>
  <si>
    <t>3.</t>
  </si>
  <si>
    <t>podsklop: MREŽICE ZA NENAPETOSTNO OPERACIJO INGVINALNIH  KIL ZA  ŽENSKE</t>
  </si>
  <si>
    <t>MREŽICE ZA NENAPETOSTNO OPERACIJO INGVINALNIH  KIL ZA  ŽENSKE</t>
  </si>
  <si>
    <t>Mrežica za kilo, oblikovana, lahka, ženska, velikost 6 x11 – 13,7 cm,  35 - 50gr/m2</t>
  </si>
  <si>
    <t xml:space="preserve">Anatomsko oblikovana mrežica brez odprtine za ženske, lahka,  makroporozna, monofilamentna, neresorbilna za klasično nenapetostno tehniko, s konstrukcijo pletenja, ki omogoča raztezanje mrežice v vse smeri, da ojača in se prilagodi defektom. Zataljeni robovi.   
</t>
  </si>
  <si>
    <t>4.</t>
  </si>
  <si>
    <t>podsklop: MREŽICE ZA OPERACIJO KIL, z možnostjo oblikovanja po potrebi</t>
  </si>
  <si>
    <t>MREŽICE ZA OPERACIJO KIL, z možnostjo oblikovanja po potrebi</t>
  </si>
  <si>
    <t>Mrežica za kilo, 25-30,5cm x 30-35,5cm</t>
  </si>
  <si>
    <t>Mrežica za kilo iz polipropilena, lahka, monofilamentna, makroporozna, fleksibilna v vse smeri, možnost oblikovanja.</t>
  </si>
  <si>
    <t>Mrežica za kilo,15cm x 15cm</t>
  </si>
  <si>
    <t>5.</t>
  </si>
  <si>
    <t>podsklop: MREŽICE ZA OPERACIJO VENTRALNIH KIL</t>
  </si>
  <si>
    <t>MREŽICE ZA OPERACIJO VENTRALNIH KIL</t>
  </si>
  <si>
    <t>Mrežica za ventralne kile, dimenzije 19,6-21cm x 24,6-26cm, ovalna</t>
  </si>
  <si>
    <t xml:space="preserve">Fleksibilna, kompozitna, makroporna (po resorbciji velikost por 3,5mm x 2,5mm) mrežica iz neresorbtivnega polipropilena, resorbtivnega polidioksanona in oksidirane regenerirane celuloze,   možnost aplikacije direktno na črevo.
Barvna markacija mrežice za pravilno namestitev strani, ki gre na črevo.
</t>
  </si>
  <si>
    <t>Mrežica za ventralne kile, dimenzije 13,8-15,2cm x 15-20,5cm, kvadratna</t>
  </si>
  <si>
    <t>Fleksibilna, kompozitna, makroporna (po resorbciji velikost por 3,5mm x 2,5mm) mrežica iz neresorbtivnega polipropilena, resorbtivnega polidioksanona in oksidirane regenerirane celuloze,  možnost aplikacije direktno na črevo.
Barvna markacija mrežice za pravilno namestitev strani, ki gre na črevo</t>
  </si>
  <si>
    <t>Mrežica za ventralne kile, dimenzije 15-15,5cm x 20-25,7cm</t>
  </si>
  <si>
    <t>Fleksibilna, kompozitna, makroporna mrežica iz polypropilena in polydioksanona, prevlečena z resorbilno plastjo, z možnostjo aplikacije direktno na črevo, enostransko, z zavihki za fiksacijo</t>
  </si>
  <si>
    <t>Mrežica za ventralne kile, dimenzije 20-22,1cm x 25,4-30cm</t>
  </si>
  <si>
    <t>Fleksibilna, kompozitna, makroporna mrežica iz polypropilena in polydioksanona prevlečena z resorbilno plastjo, z možnostjo aplikacije direktno na črevo, enostransko, z zavihki za fiksacijo</t>
  </si>
  <si>
    <t>6.</t>
  </si>
  <si>
    <t>podsklop: MREŽICE ZA OPERACIJO KIL</t>
  </si>
  <si>
    <t>MREŽICE ZA OPERACIJO KIL</t>
  </si>
  <si>
    <t>Mrežica za manjše ventralne kile, dimenzije premer 6,4-6,6 cm</t>
  </si>
  <si>
    <t>Mrežica za manjše kile iz 3D pletenega monofilamentnega polyestra z večjimi porami (1,5mm x 1,8mm) na eni strani ter na drugi strani s kolagenskim filmom, ki lahko pride v stik z črevesjem. Za lažje pozicioniranje mora mrežica vsebovati resorbilni  ekspander ter 4 fiksatorska mesta z odstranljivimi ročaji.</t>
  </si>
  <si>
    <t>mrežica za manjše ventralne kile, dimenzije premer 8-8,6 cm</t>
  </si>
  <si>
    <t>mrežica za odprte ventralne kile, dimenzije 30x15-30 cm</t>
  </si>
  <si>
    <t>Biokompatibilna, delno resorbilna mrežica za kile iz hidrofilnega monofilamentnega polyestra, pletena z resorbilnimi polylactic acid (PLA), mikro gripi -kaveljčki za samoprijemanje. Je ni potrebno šivati. Velikost por je od 1.1 mm do 1.7 mm.</t>
  </si>
  <si>
    <t>mrežica za odprte ventralne kile, dimenzije 20x15 cm</t>
  </si>
  <si>
    <t>mrežica za odprte ventralne kile, dimenzije 15x9-10 cm</t>
  </si>
  <si>
    <t>7.</t>
  </si>
  <si>
    <t>podsklop: MREŽICE ZA OPERACIJO KIL, kombinirane</t>
  </si>
  <si>
    <t>MREŽICE ZA OPERACIJO KIL, kombinirane</t>
  </si>
  <si>
    <t>Mrežica, kombinirana, 6cmx12cm</t>
  </si>
  <si>
    <t>Kombinirana, makroporna mrežica iz neresorbilnega polypropylena in resorbilnega poliglecaprona, fleksibilnost mrežice 2:1, pore v obliki šestkotnika, velikost por 2,7 mm</t>
  </si>
  <si>
    <t>Mrežica, kombinirana, 10-10,2 cm x 15-15,2 cm</t>
  </si>
  <si>
    <t>Mrežica, kombinirana, 30cmx30cm</t>
  </si>
  <si>
    <t>Kombinirana, makroporna mrežica iz neresorbilnega polypropylena in resorbilnega poliglecaprona, fleksibilnost mrežice 2:1, pore v obliki šestkotnika, velikost 2,7 mm</t>
  </si>
  <si>
    <t>Mrežica kombinirana, dim, 15x15 cm</t>
  </si>
  <si>
    <t>8.</t>
  </si>
  <si>
    <t>podsklop: MREŽICE ZA OPERACIJO UMBILIKALNIH KIL</t>
  </si>
  <si>
    <t>MREŽICE ZA OPERACIJO UMBILIKALNIH KIL</t>
  </si>
  <si>
    <t>Mrežica za operacijo umbilikalnih kil 6,4 cm</t>
  </si>
  <si>
    <t>Oblikovana  mrežica za rekonstrukcijo umbilikalnih kil, makroporna, polipropilenska, z dodanim resorbtivnim slojem, možnost aplikacije direktno na črevo, s trakovoma za fiksacijo. Primerna za laparoskopsko in klasično tehniko.</t>
  </si>
  <si>
    <t>Mrežica za operacijo umbilikalnih kil 8 cm</t>
  </si>
  <si>
    <t>Oblikovana  mrežica za rekonstrukcijo umbilikalnih kil, makroporna, polipropilenska, z dodano resorbilno hidrogelno bariero, možnost aplikacije direktno na črevo, s trakovoma za fiksacijo. Primerna za laparoskopsko in klasično tehniko.</t>
  </si>
  <si>
    <t>9.</t>
  </si>
  <si>
    <t>podsklop: MREŽICE ZA OPERACIJO  KIL, tridimenzionalne, prostorsko oblikovane, delno resorbtivna</t>
  </si>
  <si>
    <t>MREŽICE ZA OPERACIJO  KIL, tridimenzionalne, prostorsko oblikovane, delno resorbtivna</t>
  </si>
  <si>
    <t>Mrežica za kile, tridimenzionalni sistem za srednje defekte, 6x12x10 cm</t>
  </si>
  <si>
    <t>Kombinirana, makroporna mrežica iz neresorbilnega polipropilena in resorbtivnega poliglekaprona</t>
  </si>
  <si>
    <t>Mrežica za kile, tridimenzionalni sistem za srednje defekte, 6x12x7,5cm</t>
  </si>
  <si>
    <t>10.</t>
  </si>
  <si>
    <t xml:space="preserve">podsklop: MREŽICE ZA LAPAROSKOPSKE KILE </t>
  </si>
  <si>
    <t xml:space="preserve">MREŽICE ZA LAPAROSKOPSKE KILE </t>
  </si>
  <si>
    <t>Mrežica za laparoskopske ingvinalne kile 7,5 x 15 cm</t>
  </si>
  <si>
    <t>Mrežica iz monofilamentnega polypropilena, prečna in vzdolžna elastičnost, modre vodilne linije za lažje pozicioniranje, možnost rezanja in oblikovanja, velikost por 1,5 mm, teža 60 g/m2.
Kompatibilna z atravmatsko fixacijo s tkivnim lepilom.</t>
  </si>
  <si>
    <t>mrežica za laparoskopske ingvinalne kile 10 x 15 cm</t>
  </si>
  <si>
    <t>11.</t>
  </si>
  <si>
    <t>podsklop: MREŽICE ZA PARASTOMALNE KILE</t>
  </si>
  <si>
    <t>MREŽICE ZA PARASTOMALNE KILE</t>
  </si>
  <si>
    <t xml:space="preserve">Mrežica za parastomalne kile direktna 15cm, odprtina 35 mm </t>
  </si>
  <si>
    <t>Okrogla kompozitna Parastomalna mrežica za direkte stome, iz makroporoznega poliestra na eni strani in kolagenskega filma na drugi strani za preprečevanje vraščanja črevesja. Mrežica je 3D pletena, velikost por: 1.8x1.5mm, debelina: 1.2mm, teža: 78(g/m2). Premer mrežice je 15cm, premer odprtine je 35mm</t>
  </si>
  <si>
    <t xml:space="preserve">Mrežica za parastomalne kile direktna 15cm, odprtina 50 mm </t>
  </si>
  <si>
    <t>Okrogla kompozitna Parastomalna mrežicaza direkte stome iz makroporoznega poliestra na eni strani in kolagenskega filma na drugi strani za preprečevanje vraščanja črevesja. Mrežica je 3D pletena, velikost por: 1.8x1.5mm, debelina: 1.2mm, teža: 78(g/m2). Premer mrežice je 15cm, premer odprtine je 50mm</t>
  </si>
  <si>
    <t>Mrežica za parastomalne kile indirektna 15cm</t>
  </si>
  <si>
    <t>Okrogla kompozitna Parastomalna mrežica za indirekte stome iz makroporoznega poliestra na eni strani in kolagenskega filma na drugi strani za preprečevanje vraščanja črevesja. Mrežica je 3D pletena, velikost por: 1.8x1.5mm, debelina: 1.2mm, teža: 78(g/m2). Premer mrežice je 15cm.</t>
  </si>
  <si>
    <t>Mrežica za parastomalne kile indirektna 20cm</t>
  </si>
  <si>
    <t>Okrogla kompozitna Parastomalna mrežica za indirekte stome iz makroporoznega poliestra na eni strani in kolagenskega filma na drugi strani za preprečevanje vraščanja črevesja. Mrežica je 3D pletena, velikost por: 1.8x1.5mm, debelina: 1.2mm, teža: 78(g/m2). Premer mrežice je 20cm</t>
  </si>
  <si>
    <t>12.</t>
  </si>
  <si>
    <t>podsklop: LEPILA ZA FIKSACIJO MREŽIC, TKIVNA</t>
  </si>
  <si>
    <t>ODPRT</t>
  </si>
  <si>
    <t>LEPILA ZA FIKSACIJO MREŽIC, TKIVNA</t>
  </si>
  <si>
    <t>Laparoskopski aplikator s tkivnim lepilom, 1 x up.</t>
  </si>
  <si>
    <t>Laparoskopski aplikator za enkratno uporabo, za fiksacijo mrežice v kombinaciji s tkivnim lepilom.
Lepilo v setu: kemična sestava: n-butyl-2-cyanoacrylate, hitra in učinkovita polimerizacija. Hranjenje lepila: na sobni temperaturi.</t>
  </si>
  <si>
    <t>Tkivno lepilo, n-butyl-2-cyanoacryilate, modre barve</t>
  </si>
  <si>
    <t>Tkivno lepilo, volumen 0,5 ml, modre barve, hranjenje na sobni temperaturi
Lepilo kemična sestava: n-butyl-2-cyanoacrylate, hitra in učinkovita polimerizacija. Hranjenje lepila: na sobni temperaturi.</t>
  </si>
  <si>
    <t>II.</t>
  </si>
  <si>
    <t>VSADKI ZA INKONTINENCO, TESTIKULARNE PROTEZE IN PRSNI VSADKI</t>
  </si>
  <si>
    <t>podsklop: VSADEK ZA ŽENSKO INKONTINENCO</t>
  </si>
  <si>
    <t>VSADEK ZA ŽENSKO INKONTINENCO</t>
  </si>
  <si>
    <t>VSADEK ZA ŽENSKO INKONTINENCO, dim.: 0,9-1cm x 50-52cm</t>
  </si>
  <si>
    <t>Trak vaginalni PVDF (poliviniliden fluorida) za kirurško zdravljenje ženske stresne in mešane urinske inkontinence. Definirana elastičnost (9% pri 16N), visoka efektivna poroznost (67%) in atravmatski robovi.</t>
  </si>
  <si>
    <t xml:space="preserve">Ponudnik mora naročniku za čas trajanja pogodbe zagotoviti brezplačno uporabo inštrumentov za plasiranje traku. Za večkratno uporabo. </t>
  </si>
  <si>
    <t>VSADEK ZA ŽENSKO INKONTINENCO, dim.: 0,9-1cm x 5-7,6cm</t>
  </si>
  <si>
    <t>Trak vaginalni mora omogočati poseg brez kožnih incizij, v lokalni anesteziji, z močno primarno fiksacijo implantata, ki onemogoča popuščanje tenzije že takoj po posegu. Fiksacija s pomočjo sider vzdolž  vsake fiksirne roke (fiksacijska sidra). Vodilo minimalno invazivno (premer naj ne presega 2,5 mm), s čvrstim fiksiranjem implantata pred uvajanjem  in enostavnim deaktivacijkim mehanizmom, ki popolnoma prepreči dislokacijo implantata ob ločitvi vodila in implantata. Mrežica mora biti neelastična, monofilamentna, iz polypropilena, z označeno sredino, gladkimi in neinvazivnimi robovi in s prolensko nitko za korekcijo napetosti traku.</t>
  </si>
  <si>
    <t>VSADEK ZA ŽENSKO INKONTINENCO, dol. 450mm, širina traku: 10mm, širina v zoženem delu: 3mm</t>
  </si>
  <si>
    <t xml:space="preserve">Mrežica za zdravljenje urinske inkotinence je narejena iz monofilamentnega polipropilena, je ultralahka, izoelastična, mikro ter makro porozna, pore so heksagonalne oblike. Dolžina mrežice je 450mm. Posebnost slednje mrežice je, da vsebuje nastavljive šive, ki omogočajo postoperativno zategovanje ali odtegovanje mrežice. Fiksacija mrežice je transobturatorna ali retropubična. </t>
  </si>
  <si>
    <t>podsklop: VSADEK ZA ZDRAVLJENJE PROLAPSA MEHURJA</t>
  </si>
  <si>
    <t>VSADEK ZA ZDRAVLJENJE PROLAPSA MEHURJA</t>
  </si>
  <si>
    <t>VSADEK ZA ZDRAVLJENJE PROLAPSA MEHURJA, v setu</t>
  </si>
  <si>
    <t>Set za klasično zdravljenje prolapsa mehurja, ki mora vsebovati: 
 - anatomsko oblikovano mrežico iz polypropylena nizke gostote, 2.4 mm;
- iglo z zaščitnim plaščem in funkcijo omejevanja globine za uvajanje samofiksirnih krakov; 
- anatomsko oblikovano iglo za sprednji pristop s premerom  2.3 mm zasnovano tako, da zagotavlja varno uvedbo konice;  
- samofiksacijske konice, ki nudijo oporo dokler se tkivo ne vraste v mrežico.</t>
  </si>
  <si>
    <t>monofilamentni, 100% polipropilenski trak</t>
  </si>
  <si>
    <t>Omogoča mora napeljavo mrežice brez kožnih incizij (omogoča naj poseg z le eno vaginalno incizijo), in sicer s fiksacijo fiksirnih rok mrežice v sakrospinozni ligament. Set mora vsebovati 3 fiksirna sidra, ki imajo vsaj 6 fiksacijskih točk in naj omogočajo zelo močno fiksacijo. Sidra naj imajo tudi t.i. »stoper«, ki onemogoča, da bi ligament prebodli in s sidrom končali pregloboko. Sidra naj bodo pritrjena na monofilamentni šiv, ki služi za pritrditev mrežice.Za ta namen naj ima na anteriornem delu dve fiksirni roki z vsaj 6 sidri. Na obeh fiksirnih rokah (levo in desno) naj ima tudi mehanizem za nastavitev tenzije (npr. če smo šli pregloboko, naj ima mrežica možnost popustitve tenzije). Sredina mrežice naj bo med obema fiksirnima rokama jasno označena, kar naj omogoča natančno postavitev. Vodilo za vstavitev mrežice naj bo minimalno invazivno s čvrstim fiksiranjem implantata pred uvajanjem.</t>
  </si>
  <si>
    <t>Set za zdravljenje anteriornega in apikalnega prolapsa</t>
  </si>
  <si>
    <t>100% polipropilena, monofilamentna, makroporna</t>
  </si>
  <si>
    <t>podsklop: PROTEZA TESTIKULARNA</t>
  </si>
  <si>
    <t>PROTEZA TESTIKULARNA</t>
  </si>
  <si>
    <t>PROTEZA TESTIKULARNA  37-39 X 28-30MM</t>
  </si>
  <si>
    <t>Proteza mora biti iz mehkega silikona, ovalne oblike, povsem gladka (brez ušes za všitje), na otip čimbolj podobna naravnemu testisu, možnost fiksacije s šivom čez sam vsadek</t>
  </si>
  <si>
    <t>Ponudnik mora imeti v svojem naboru vsaj še dve dimenziji testikularnih protez (torej min. 3 različne dimenzije)</t>
  </si>
  <si>
    <t>podsklop: VSADEK PRSNI</t>
  </si>
  <si>
    <t>VSADEK PRSNI</t>
  </si>
  <si>
    <t>Tkivni razširjevalci za rekonstrukcijo dojk, iz silikona</t>
  </si>
  <si>
    <t>Anatomske oblike;  teksturirani (zrnate površine); z vgrajenim magnetnim portom za vbrizgavanje in s pripadajočim magnetnim detektorjem; z varovalnim samo-tesnilnim predelom okoli porta za vbrizgavanje, v primeru nenamernega predrtja med polnjenjem; premer porta in varovalnega tesnila mora biti 4 cm.</t>
  </si>
  <si>
    <t>Anatomski (kapljičasti) vsadki za rekonstrukcijo dojk</t>
  </si>
  <si>
    <t xml:space="preserve">Anatomske oblike; mikro teksturirani (zrnate površine); polnjeni s čvrstim visoko kohezivnim silikonskim gelom, da v vseh položajih zadržijo anatomsko obliko; orientacijske oznake za lažje vstavljanje; minimalno 9 različnih tipov (anatomske 3 različne višine)
</t>
  </si>
  <si>
    <t>Ovojnica iz silikona z minimalno štirimi sloji</t>
  </si>
  <si>
    <t>Ovojnica iz poliuretanske pene</t>
  </si>
  <si>
    <t>Ovojnica iz poliuretanske pene, 2 gela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</si>
</sst>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1">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1" fillId="3" borderId="2" xfId="1" applyFill="1" applyBorder="1" applyAlignment="1">
      <alignment horizontal="left" vertical="center" wrapText="1"/>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 xfId="3" applyBorder="1">
      <alignment horizontal="left" vertical="center" wrapText="1"/>
    </xf>
    <xf numFmtId="0" fontId="3" fillId="2" borderId="6" xfId="4" applyBorder="1" applyAlignment="1">
      <alignment horizontal="right" vertical="center"/>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1" fillId="0" borderId="20" xfId="3" applyBorder="1">
      <alignment horizontal="left" vertical="center" wrapText="1"/>
    </xf>
    <xf numFmtId="0" fontId="1" fillId="0" borderId="21" xfId="3" applyBorder="1">
      <alignment horizontal="left" vertical="center" wrapText="1"/>
    </xf>
    <xf numFmtId="0" fontId="1" fillId="0" borderId="9" xfId="3" applyBorder="1" applyAlignment="1">
      <alignment horizontal="right" vertical="center" wrapText="1"/>
    </xf>
    <xf numFmtId="0" fontId="1" fillId="0" borderId="13" xfId="3" applyBorder="1" applyAlignment="1">
      <alignment horizontal="right" vertical="center" wrapText="1"/>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22" xfId="3" applyBorder="1">
      <alignment horizontal="left" vertical="center" wrapText="1"/>
    </xf>
    <xf numFmtId="0" fontId="1" fillId="0" borderId="11"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cDkVEoEoTAYRZMpokFFBa38CXP/ErPEzPnuXpsrAihDtLiMDMk/7ptrgxuzizTpgj4jyHNXASY5wTH7aZ4GHtw==" saltValue="EAX+MoSMAdvDbaIiTttRZg=="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16-09/20&amp;RStran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z0UWQc/vP6yMpwEx8NQ6ok/dPSUdcFvV3MObOlzYTSeQBqkyTZPSBuj3L6Q5wRoOp68b9PaXjuQXEs/Vgm5Hww==" saltValue="x4WI4g9NGhEK1nOs6tgBZA=="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16-09/20&amp;RStran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GAekhuEWuFsxZK1mABbsXbsIqtpLL7tLJR8shMzW9fb1cKlcrlPuwmYIn+gf2a/8leMV3eERRvcT6aZvNwVdwA==" saltValue="bu8LhVROQRdU7u+XXb/KhA=="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16-09/20&amp;RStran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6"/>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ht="13.5" thickBot="1" x14ac:dyDescent="0.3">
      <c r="B6" s="18" t="s">
        <v>51</v>
      </c>
    </row>
  </sheetData>
  <sheetProtection algorithmName="SHA-512" hashValue="OEwStgm1HlixB9AlvpMfAu7JY2EhQnKpF85oihptp15lsD0wiFXaTIE8baTDnUsx75NXYcx/4hmThoXfNzzWtw==" saltValue="WjXh+kkEjCPC1kca+UKR2g=="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16-09/20&amp;RStran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98"/>
  <sheetViews>
    <sheetView topLeftCell="B1" workbookViewId="0"/>
  </sheetViews>
  <sheetFormatPr defaultRowHeight="12.75" x14ac:dyDescent="0.25"/>
  <cols>
    <col min="1" max="1" width="15.7109375" style="1" hidden="1" customWidth="1"/>
    <col min="2" max="2" width="7.28515625" style="1" customWidth="1"/>
    <col min="3" max="3" width="36" style="1" customWidth="1"/>
    <col min="4" max="4" width="55.28515625" style="1" customWidth="1"/>
    <col min="5" max="5" width="20.5703125" style="1" customWidth="1"/>
    <col min="6"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53</v>
      </c>
      <c r="C5" s="2" t="s">
        <v>54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33" t="s">
        <v>55</v>
      </c>
      <c r="B11" s="36" t="s">
        <v>56</v>
      </c>
      <c r="C11" s="19" t="s">
        <v>57</v>
      </c>
      <c r="D11" s="19"/>
      <c r="E11" s="19"/>
      <c r="F11" s="19"/>
      <c r="G11" s="19"/>
      <c r="H11" s="19" t="s">
        <v>58</v>
      </c>
      <c r="I11" s="19"/>
      <c r="J11" s="8"/>
      <c r="K11" s="7"/>
      <c r="L11" s="19" t="s">
        <v>59</v>
      </c>
      <c r="M11" s="19"/>
      <c r="N11" s="19"/>
      <c r="O11" s="19"/>
      <c r="P11" s="19"/>
      <c r="Q11" s="19"/>
      <c r="R11" s="19"/>
      <c r="S11" s="19"/>
      <c r="T11" s="19"/>
      <c r="U11" s="19"/>
      <c r="V11" s="19"/>
      <c r="W11" s="19"/>
      <c r="X11" s="19"/>
      <c r="Y11" s="8"/>
    </row>
    <row r="12" spans="1:25" ht="51.75" thickBot="1" x14ac:dyDescent="0.3">
      <c r="A12" s="3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77.25" thickBot="1" x14ac:dyDescent="0.3">
      <c r="A13" s="35" t="s">
        <v>85</v>
      </c>
      <c r="B13" s="37">
        <v>1</v>
      </c>
      <c r="C13" s="23" t="s">
        <v>86</v>
      </c>
      <c r="D13" s="23" t="s">
        <v>87</v>
      </c>
      <c r="E13" s="23" t="s">
        <v>85</v>
      </c>
      <c r="F13" s="23" t="s">
        <v>85</v>
      </c>
      <c r="G13" s="23" t="s">
        <v>85</v>
      </c>
      <c r="H13" s="24" t="s">
        <v>88</v>
      </c>
      <c r="I13" s="25">
        <v>320</v>
      </c>
      <c r="J13" s="38"/>
      <c r="K13" s="37">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3.5" thickBot="1" x14ac:dyDescent="0.3">
      <c r="R14" s="39" t="s">
        <v>89</v>
      </c>
      <c r="S14" s="40">
        <f>SUM(S13:S13)</f>
        <v>0</v>
      </c>
      <c r="T14" s="41">
        <f>SUM(T13:T13)</f>
        <v>0</v>
      </c>
    </row>
    <row r="16" spans="1:25" ht="13.5" thickBot="1" x14ac:dyDescent="0.3"/>
    <row r="17" spans="1:25" ht="13.5" thickBot="1" x14ac:dyDescent="0.3">
      <c r="A17" s="33" t="s">
        <v>55</v>
      </c>
      <c r="B17" s="36" t="s">
        <v>90</v>
      </c>
      <c r="C17" s="19" t="s">
        <v>91</v>
      </c>
      <c r="D17" s="19"/>
      <c r="E17" s="19"/>
      <c r="F17" s="19"/>
      <c r="G17" s="19"/>
      <c r="H17" s="19" t="s">
        <v>58</v>
      </c>
      <c r="I17" s="19"/>
      <c r="J17" s="8"/>
      <c r="K17" s="7"/>
      <c r="L17" s="19" t="s">
        <v>92</v>
      </c>
      <c r="M17" s="19"/>
      <c r="N17" s="19"/>
      <c r="O17" s="19"/>
      <c r="P17" s="19"/>
      <c r="Q17" s="19"/>
      <c r="R17" s="19"/>
      <c r="S17" s="19"/>
      <c r="T17" s="19"/>
      <c r="U17" s="19"/>
      <c r="V17" s="19"/>
      <c r="W17" s="19"/>
      <c r="X17" s="19"/>
      <c r="Y17" s="8"/>
    </row>
    <row r="18" spans="1:25" ht="51.75" thickBot="1" x14ac:dyDescent="0.3">
      <c r="A18" s="34" t="s">
        <v>60</v>
      </c>
      <c r="B18" s="20" t="s">
        <v>61</v>
      </c>
      <c r="C18" s="21" t="s">
        <v>62</v>
      </c>
      <c r="D18" s="21" t="s">
        <v>63</v>
      </c>
      <c r="E18" s="21" t="s">
        <v>64</v>
      </c>
      <c r="F18" s="21" t="s">
        <v>65</v>
      </c>
      <c r="G18" s="21" t="s">
        <v>66</v>
      </c>
      <c r="H18" s="21" t="s">
        <v>67</v>
      </c>
      <c r="I18" s="21" t="s">
        <v>68</v>
      </c>
      <c r="J18" s="22" t="s">
        <v>69</v>
      </c>
      <c r="K18" s="20" t="s">
        <v>70</v>
      </c>
      <c r="L18" s="21" t="s">
        <v>71</v>
      </c>
      <c r="M18" s="21" t="s">
        <v>72</v>
      </c>
      <c r="N18" s="21" t="s">
        <v>73</v>
      </c>
      <c r="O18" s="21" t="s">
        <v>74</v>
      </c>
      <c r="P18" s="21" t="s">
        <v>75</v>
      </c>
      <c r="Q18" s="21" t="s">
        <v>76</v>
      </c>
      <c r="R18" s="21" t="s">
        <v>77</v>
      </c>
      <c r="S18" s="21" t="s">
        <v>78</v>
      </c>
      <c r="T18" s="21" t="s">
        <v>79</v>
      </c>
      <c r="U18" s="21" t="s">
        <v>80</v>
      </c>
      <c r="V18" s="21" t="s">
        <v>81</v>
      </c>
      <c r="W18" s="21" t="s">
        <v>82</v>
      </c>
      <c r="X18" s="21" t="s">
        <v>83</v>
      </c>
      <c r="Y18" s="22" t="s">
        <v>84</v>
      </c>
    </row>
    <row r="19" spans="1:25" ht="64.5" thickBot="1" x14ac:dyDescent="0.3">
      <c r="A19" s="35" t="s">
        <v>85</v>
      </c>
      <c r="B19" s="37">
        <v>1</v>
      </c>
      <c r="C19" s="23" t="s">
        <v>93</v>
      </c>
      <c r="D19" s="23" t="s">
        <v>94</v>
      </c>
      <c r="E19" s="23" t="s">
        <v>85</v>
      </c>
      <c r="F19" s="23" t="s">
        <v>85</v>
      </c>
      <c r="G19" s="23" t="s">
        <v>85</v>
      </c>
      <c r="H19" s="24" t="s">
        <v>88</v>
      </c>
      <c r="I19" s="25">
        <v>170</v>
      </c>
      <c r="J19" s="38"/>
      <c r="K19" s="37">
        <v>1</v>
      </c>
      <c r="L19" s="26"/>
      <c r="M19" s="27"/>
      <c r="N19" s="28">
        <f>IF(M19&gt;0,ROUND(L19/M19,4),0)</f>
        <v>0</v>
      </c>
      <c r="O19" s="29"/>
      <c r="P19" s="30"/>
      <c r="Q19" s="28">
        <f>ROUND(ROUND(N19,4)*(1-O19),4)</f>
        <v>0</v>
      </c>
      <c r="R19" s="28">
        <f>ROUND(ROUND(Q19,4)*(1+P19),4)</f>
        <v>0</v>
      </c>
      <c r="S19" s="28">
        <f>ROUND($I19*Q19,4)</f>
        <v>0</v>
      </c>
      <c r="T19" s="28">
        <f>ROUND($I19*R19,4)</f>
        <v>0</v>
      </c>
      <c r="U19" s="31"/>
      <c r="V19" s="31"/>
      <c r="W19" s="31"/>
      <c r="X19" s="31"/>
      <c r="Y19" s="32"/>
    </row>
    <row r="20" spans="1:25" ht="13.5" thickBot="1" x14ac:dyDescent="0.3">
      <c r="R20" s="39" t="s">
        <v>89</v>
      </c>
      <c r="S20" s="40">
        <f>SUM(S19:S19)</f>
        <v>0</v>
      </c>
      <c r="T20" s="41">
        <f>SUM(T19:T19)</f>
        <v>0</v>
      </c>
    </row>
    <row r="22" spans="1:25" ht="13.5" thickBot="1" x14ac:dyDescent="0.3"/>
    <row r="23" spans="1:25" ht="13.5" thickBot="1" x14ac:dyDescent="0.3">
      <c r="A23" s="33" t="s">
        <v>55</v>
      </c>
      <c r="B23" s="36" t="s">
        <v>95</v>
      </c>
      <c r="C23" s="19" t="s">
        <v>96</v>
      </c>
      <c r="D23" s="19"/>
      <c r="E23" s="19"/>
      <c r="F23" s="19"/>
      <c r="G23" s="19"/>
      <c r="H23" s="19" t="s">
        <v>58</v>
      </c>
      <c r="I23" s="19"/>
      <c r="J23" s="8"/>
      <c r="K23" s="7"/>
      <c r="L23" s="19" t="s">
        <v>97</v>
      </c>
      <c r="M23" s="19"/>
      <c r="N23" s="19"/>
      <c r="O23" s="19"/>
      <c r="P23" s="19"/>
      <c r="Q23" s="19"/>
      <c r="R23" s="19"/>
      <c r="S23" s="19"/>
      <c r="T23" s="19"/>
      <c r="U23" s="19"/>
      <c r="V23" s="19"/>
      <c r="W23" s="19"/>
      <c r="X23" s="19"/>
      <c r="Y23" s="8"/>
    </row>
    <row r="24" spans="1:25" ht="51.75" thickBot="1" x14ac:dyDescent="0.3">
      <c r="A24" s="34" t="s">
        <v>60</v>
      </c>
      <c r="B24" s="20" t="s">
        <v>61</v>
      </c>
      <c r="C24" s="21" t="s">
        <v>62</v>
      </c>
      <c r="D24" s="21" t="s">
        <v>63</v>
      </c>
      <c r="E24" s="21" t="s">
        <v>64</v>
      </c>
      <c r="F24" s="21" t="s">
        <v>65</v>
      </c>
      <c r="G24" s="21" t="s">
        <v>66</v>
      </c>
      <c r="H24" s="21" t="s">
        <v>67</v>
      </c>
      <c r="I24" s="21" t="s">
        <v>68</v>
      </c>
      <c r="J24" s="22" t="s">
        <v>69</v>
      </c>
      <c r="K24" s="20" t="s">
        <v>70</v>
      </c>
      <c r="L24" s="21" t="s">
        <v>71</v>
      </c>
      <c r="M24" s="21" t="s">
        <v>72</v>
      </c>
      <c r="N24" s="21" t="s">
        <v>73</v>
      </c>
      <c r="O24" s="21" t="s">
        <v>74</v>
      </c>
      <c r="P24" s="21" t="s">
        <v>75</v>
      </c>
      <c r="Q24" s="21" t="s">
        <v>76</v>
      </c>
      <c r="R24" s="21" t="s">
        <v>77</v>
      </c>
      <c r="S24" s="21" t="s">
        <v>78</v>
      </c>
      <c r="T24" s="21" t="s">
        <v>79</v>
      </c>
      <c r="U24" s="21" t="s">
        <v>80</v>
      </c>
      <c r="V24" s="21" t="s">
        <v>81</v>
      </c>
      <c r="W24" s="21" t="s">
        <v>82</v>
      </c>
      <c r="X24" s="21" t="s">
        <v>83</v>
      </c>
      <c r="Y24" s="22" t="s">
        <v>84</v>
      </c>
    </row>
    <row r="25" spans="1:25" ht="77.25" thickBot="1" x14ac:dyDescent="0.3">
      <c r="A25" s="35" t="s">
        <v>85</v>
      </c>
      <c r="B25" s="37">
        <v>1</v>
      </c>
      <c r="C25" s="23" t="s">
        <v>98</v>
      </c>
      <c r="D25" s="23" t="s">
        <v>99</v>
      </c>
      <c r="E25" s="23" t="s">
        <v>85</v>
      </c>
      <c r="F25" s="23" t="s">
        <v>85</v>
      </c>
      <c r="G25" s="23" t="s">
        <v>85</v>
      </c>
      <c r="H25" s="24" t="s">
        <v>88</v>
      </c>
      <c r="I25" s="25">
        <v>80</v>
      </c>
      <c r="J25" s="38"/>
      <c r="K25" s="37">
        <v>1</v>
      </c>
      <c r="L25" s="26"/>
      <c r="M25" s="27"/>
      <c r="N25" s="28">
        <f>IF(M25&gt;0,ROUND(L25/M25,4),0)</f>
        <v>0</v>
      </c>
      <c r="O25" s="29"/>
      <c r="P25" s="30"/>
      <c r="Q25" s="28">
        <f>ROUND(ROUND(N25,4)*(1-O25),4)</f>
        <v>0</v>
      </c>
      <c r="R25" s="28">
        <f>ROUND(ROUND(Q25,4)*(1+P25),4)</f>
        <v>0</v>
      </c>
      <c r="S25" s="28">
        <f>ROUND($I25*Q25,4)</f>
        <v>0</v>
      </c>
      <c r="T25" s="28">
        <f>ROUND($I25*R25,4)</f>
        <v>0</v>
      </c>
      <c r="U25" s="31"/>
      <c r="V25" s="31"/>
      <c r="W25" s="31"/>
      <c r="X25" s="31"/>
      <c r="Y25" s="32"/>
    </row>
    <row r="26" spans="1:25" ht="13.5" thickBot="1" x14ac:dyDescent="0.3">
      <c r="R26" s="39" t="s">
        <v>89</v>
      </c>
      <c r="S26" s="40">
        <f>SUM(S25:S25)</f>
        <v>0</v>
      </c>
      <c r="T26" s="41">
        <f>SUM(T25:T25)</f>
        <v>0</v>
      </c>
    </row>
    <row r="28" spans="1:25" ht="13.5" thickBot="1" x14ac:dyDescent="0.3"/>
    <row r="29" spans="1:25" ht="13.5" thickBot="1" x14ac:dyDescent="0.3">
      <c r="A29" s="33" t="s">
        <v>55</v>
      </c>
      <c r="B29" s="36" t="s">
        <v>100</v>
      </c>
      <c r="C29" s="19" t="s">
        <v>101</v>
      </c>
      <c r="D29" s="19"/>
      <c r="E29" s="19"/>
      <c r="F29" s="19"/>
      <c r="G29" s="19"/>
      <c r="H29" s="19" t="s">
        <v>58</v>
      </c>
      <c r="I29" s="19"/>
      <c r="J29" s="8"/>
      <c r="K29" s="7"/>
      <c r="L29" s="19" t="s">
        <v>102</v>
      </c>
      <c r="M29" s="19"/>
      <c r="N29" s="19"/>
      <c r="O29" s="19"/>
      <c r="P29" s="19"/>
      <c r="Q29" s="19"/>
      <c r="R29" s="19"/>
      <c r="S29" s="19"/>
      <c r="T29" s="19"/>
      <c r="U29" s="19"/>
      <c r="V29" s="19"/>
      <c r="W29" s="19"/>
      <c r="X29" s="19"/>
      <c r="Y29" s="8"/>
    </row>
    <row r="30" spans="1:25" ht="51.75" thickBot="1" x14ac:dyDescent="0.3">
      <c r="A30" s="34" t="s">
        <v>60</v>
      </c>
      <c r="B30" s="20" t="s">
        <v>61</v>
      </c>
      <c r="C30" s="21" t="s">
        <v>62</v>
      </c>
      <c r="D30" s="21" t="s">
        <v>63</v>
      </c>
      <c r="E30" s="21" t="s">
        <v>64</v>
      </c>
      <c r="F30" s="21" t="s">
        <v>65</v>
      </c>
      <c r="G30" s="21" t="s">
        <v>66</v>
      </c>
      <c r="H30" s="21" t="s">
        <v>67</v>
      </c>
      <c r="I30" s="21" t="s">
        <v>68</v>
      </c>
      <c r="J30" s="22" t="s">
        <v>69</v>
      </c>
      <c r="K30" s="20" t="s">
        <v>70</v>
      </c>
      <c r="L30" s="21" t="s">
        <v>71</v>
      </c>
      <c r="M30" s="21" t="s">
        <v>72</v>
      </c>
      <c r="N30" s="21" t="s">
        <v>73</v>
      </c>
      <c r="O30" s="21" t="s">
        <v>74</v>
      </c>
      <c r="P30" s="21" t="s">
        <v>75</v>
      </c>
      <c r="Q30" s="21" t="s">
        <v>76</v>
      </c>
      <c r="R30" s="21" t="s">
        <v>77</v>
      </c>
      <c r="S30" s="21" t="s">
        <v>78</v>
      </c>
      <c r="T30" s="21" t="s">
        <v>79</v>
      </c>
      <c r="U30" s="21" t="s">
        <v>80</v>
      </c>
      <c r="V30" s="21" t="s">
        <v>81</v>
      </c>
      <c r="W30" s="21" t="s">
        <v>82</v>
      </c>
      <c r="X30" s="21" t="s">
        <v>83</v>
      </c>
      <c r="Y30" s="22" t="s">
        <v>84</v>
      </c>
    </row>
    <row r="31" spans="1:25" ht="25.5" x14ac:dyDescent="0.25">
      <c r="A31" s="62" t="s">
        <v>85</v>
      </c>
      <c r="B31" s="9">
        <v>1</v>
      </c>
      <c r="C31" s="42" t="s">
        <v>103</v>
      </c>
      <c r="D31" s="42" t="s">
        <v>104</v>
      </c>
      <c r="E31" s="42" t="s">
        <v>85</v>
      </c>
      <c r="F31" s="42" t="s">
        <v>85</v>
      </c>
      <c r="G31" s="42" t="s">
        <v>85</v>
      </c>
      <c r="H31" s="43" t="s">
        <v>88</v>
      </c>
      <c r="I31" s="44">
        <v>5</v>
      </c>
      <c r="J31" s="64"/>
      <c r="K31" s="9">
        <v>1</v>
      </c>
      <c r="L31" s="45"/>
      <c r="M31" s="46"/>
      <c r="N31" s="47">
        <f>IF(M31&gt;0,ROUND(L31/M31,4),0)</f>
        <v>0</v>
      </c>
      <c r="O31" s="48"/>
      <c r="P31" s="49"/>
      <c r="Q31" s="47">
        <f>ROUND(ROUND(N31,4)*(1-O31),4)</f>
        <v>0</v>
      </c>
      <c r="R31" s="47">
        <f>ROUND(ROUND(Q31,4)*(1+P31),4)</f>
        <v>0</v>
      </c>
      <c r="S31" s="47">
        <f>ROUND($I31*Q31,4)</f>
        <v>0</v>
      </c>
      <c r="T31" s="47">
        <f>ROUND($I31*R31,4)</f>
        <v>0</v>
      </c>
      <c r="U31" s="50"/>
      <c r="V31" s="50"/>
      <c r="W31" s="50"/>
      <c r="X31" s="50"/>
      <c r="Y31" s="51"/>
    </row>
    <row r="32" spans="1:25" ht="26.25" thickBot="1" x14ac:dyDescent="0.3">
      <c r="A32" s="63" t="s">
        <v>85</v>
      </c>
      <c r="B32" s="13">
        <v>2</v>
      </c>
      <c r="C32" s="52" t="s">
        <v>105</v>
      </c>
      <c r="D32" s="52" t="s">
        <v>104</v>
      </c>
      <c r="E32" s="52" t="s">
        <v>85</v>
      </c>
      <c r="F32" s="52" t="s">
        <v>85</v>
      </c>
      <c r="G32" s="52" t="s">
        <v>85</v>
      </c>
      <c r="H32" s="53" t="s">
        <v>88</v>
      </c>
      <c r="I32" s="54">
        <v>10</v>
      </c>
      <c r="J32" s="65"/>
      <c r="K32" s="13">
        <v>1</v>
      </c>
      <c r="L32" s="55"/>
      <c r="M32" s="56"/>
      <c r="N32" s="57">
        <f>IF(M32&gt;0,ROUND(L32/M32,4),0)</f>
        <v>0</v>
      </c>
      <c r="O32" s="58"/>
      <c r="P32" s="59"/>
      <c r="Q32" s="57">
        <f>ROUND(ROUND(N32,4)*(1-O32),4)</f>
        <v>0</v>
      </c>
      <c r="R32" s="57">
        <f>ROUND(ROUND(Q32,4)*(1+P32),4)</f>
        <v>0</v>
      </c>
      <c r="S32" s="57">
        <f>ROUND($I32*Q32,4)</f>
        <v>0</v>
      </c>
      <c r="T32" s="57">
        <f>ROUND($I32*R32,4)</f>
        <v>0</v>
      </c>
      <c r="U32" s="60"/>
      <c r="V32" s="60"/>
      <c r="W32" s="60"/>
      <c r="X32" s="60"/>
      <c r="Y32" s="61"/>
    </row>
    <row r="33" spans="1:25" ht="13.5" thickBot="1" x14ac:dyDescent="0.3">
      <c r="R33" s="39" t="s">
        <v>89</v>
      </c>
      <c r="S33" s="40">
        <f>SUM(S31:S32)</f>
        <v>0</v>
      </c>
      <c r="T33" s="41">
        <f>SUM(T31:T32)</f>
        <v>0</v>
      </c>
    </row>
    <row r="35" spans="1:25" ht="13.5" thickBot="1" x14ac:dyDescent="0.3"/>
    <row r="36" spans="1:25" ht="13.5" thickBot="1" x14ac:dyDescent="0.3">
      <c r="A36" s="33" t="s">
        <v>55</v>
      </c>
      <c r="B36" s="36" t="s">
        <v>106</v>
      </c>
      <c r="C36" s="19" t="s">
        <v>107</v>
      </c>
      <c r="D36" s="19"/>
      <c r="E36" s="19"/>
      <c r="F36" s="19"/>
      <c r="G36" s="19"/>
      <c r="H36" s="19" t="s">
        <v>58</v>
      </c>
      <c r="I36" s="19"/>
      <c r="J36" s="8"/>
      <c r="K36" s="7"/>
      <c r="L36" s="19" t="s">
        <v>108</v>
      </c>
      <c r="M36" s="19"/>
      <c r="N36" s="19"/>
      <c r="O36" s="19"/>
      <c r="P36" s="19"/>
      <c r="Q36" s="19"/>
      <c r="R36" s="19"/>
      <c r="S36" s="19"/>
      <c r="T36" s="19"/>
      <c r="U36" s="19"/>
      <c r="V36" s="19"/>
      <c r="W36" s="19"/>
      <c r="X36" s="19"/>
      <c r="Y36" s="8"/>
    </row>
    <row r="37" spans="1:25" ht="51.75" thickBot="1" x14ac:dyDescent="0.3">
      <c r="A37" s="34" t="s">
        <v>60</v>
      </c>
      <c r="B37" s="20" t="s">
        <v>61</v>
      </c>
      <c r="C37" s="21" t="s">
        <v>62</v>
      </c>
      <c r="D37" s="21" t="s">
        <v>63</v>
      </c>
      <c r="E37" s="21" t="s">
        <v>64</v>
      </c>
      <c r="F37" s="21" t="s">
        <v>65</v>
      </c>
      <c r="G37" s="21" t="s">
        <v>66</v>
      </c>
      <c r="H37" s="21" t="s">
        <v>67</v>
      </c>
      <c r="I37" s="21" t="s">
        <v>68</v>
      </c>
      <c r="J37" s="22" t="s">
        <v>69</v>
      </c>
      <c r="K37" s="20" t="s">
        <v>70</v>
      </c>
      <c r="L37" s="21" t="s">
        <v>71</v>
      </c>
      <c r="M37" s="21" t="s">
        <v>72</v>
      </c>
      <c r="N37" s="21" t="s">
        <v>73</v>
      </c>
      <c r="O37" s="21" t="s">
        <v>74</v>
      </c>
      <c r="P37" s="21" t="s">
        <v>75</v>
      </c>
      <c r="Q37" s="21" t="s">
        <v>76</v>
      </c>
      <c r="R37" s="21" t="s">
        <v>77</v>
      </c>
      <c r="S37" s="21" t="s">
        <v>78</v>
      </c>
      <c r="T37" s="21" t="s">
        <v>79</v>
      </c>
      <c r="U37" s="21" t="s">
        <v>80</v>
      </c>
      <c r="V37" s="21" t="s">
        <v>81</v>
      </c>
      <c r="W37" s="21" t="s">
        <v>82</v>
      </c>
      <c r="X37" s="21" t="s">
        <v>83</v>
      </c>
      <c r="Y37" s="22" t="s">
        <v>84</v>
      </c>
    </row>
    <row r="38" spans="1:25" ht="89.25" x14ac:dyDescent="0.25">
      <c r="A38" s="62" t="s">
        <v>85</v>
      </c>
      <c r="B38" s="9">
        <v>1</v>
      </c>
      <c r="C38" s="42" t="s">
        <v>109</v>
      </c>
      <c r="D38" s="42" t="s">
        <v>110</v>
      </c>
      <c r="E38" s="42" t="s">
        <v>85</v>
      </c>
      <c r="F38" s="42" t="s">
        <v>85</v>
      </c>
      <c r="G38" s="42" t="s">
        <v>85</v>
      </c>
      <c r="H38" s="43" t="s">
        <v>88</v>
      </c>
      <c r="I38" s="44">
        <v>1</v>
      </c>
      <c r="J38" s="64"/>
      <c r="K38" s="9">
        <v>1</v>
      </c>
      <c r="L38" s="45"/>
      <c r="M38" s="46"/>
      <c r="N38" s="47">
        <f>IF(M38&gt;0,ROUND(L38/M38,4),0)</f>
        <v>0</v>
      </c>
      <c r="O38" s="48"/>
      <c r="P38" s="49"/>
      <c r="Q38" s="47">
        <f>ROUND(ROUND(N38,4)*(1-O38),4)</f>
        <v>0</v>
      </c>
      <c r="R38" s="47">
        <f>ROUND(ROUND(Q38,4)*(1+P38),4)</f>
        <v>0</v>
      </c>
      <c r="S38" s="47">
        <f>ROUND($I38*Q38,4)</f>
        <v>0</v>
      </c>
      <c r="T38" s="47">
        <f>ROUND($I38*R38,4)</f>
        <v>0</v>
      </c>
      <c r="U38" s="50"/>
      <c r="V38" s="50"/>
      <c r="W38" s="50"/>
      <c r="X38" s="50"/>
      <c r="Y38" s="51"/>
    </row>
    <row r="39" spans="1:25" ht="76.5" x14ac:dyDescent="0.25">
      <c r="A39" s="76" t="s">
        <v>85</v>
      </c>
      <c r="B39" s="11">
        <v>2</v>
      </c>
      <c r="C39" s="66" t="s">
        <v>111</v>
      </c>
      <c r="D39" s="66" t="s">
        <v>112</v>
      </c>
      <c r="E39" s="66" t="s">
        <v>85</v>
      </c>
      <c r="F39" s="66" t="s">
        <v>85</v>
      </c>
      <c r="G39" s="66" t="s">
        <v>85</v>
      </c>
      <c r="H39" s="67" t="s">
        <v>88</v>
      </c>
      <c r="I39" s="68">
        <v>1</v>
      </c>
      <c r="J39" s="77"/>
      <c r="K39" s="11">
        <v>1</v>
      </c>
      <c r="L39" s="69"/>
      <c r="M39" s="70"/>
      <c r="N39" s="71">
        <f>IF(M39&gt;0,ROUND(L39/M39,4),0)</f>
        <v>0</v>
      </c>
      <c r="O39" s="72"/>
      <c r="P39" s="73"/>
      <c r="Q39" s="71">
        <f>ROUND(ROUND(N39,4)*(1-O39),4)</f>
        <v>0</v>
      </c>
      <c r="R39" s="71">
        <f>ROUND(ROUND(Q39,4)*(1+P39),4)</f>
        <v>0</v>
      </c>
      <c r="S39" s="71">
        <f>ROUND($I39*Q39,4)</f>
        <v>0</v>
      </c>
      <c r="T39" s="71">
        <f>ROUND($I39*R39,4)</f>
        <v>0</v>
      </c>
      <c r="U39" s="74"/>
      <c r="V39" s="74"/>
      <c r="W39" s="74"/>
      <c r="X39" s="74"/>
      <c r="Y39" s="75"/>
    </row>
    <row r="40" spans="1:25" ht="38.25" x14ac:dyDescent="0.25">
      <c r="A40" s="76" t="s">
        <v>85</v>
      </c>
      <c r="B40" s="11">
        <v>3</v>
      </c>
      <c r="C40" s="66" t="s">
        <v>113</v>
      </c>
      <c r="D40" s="66" t="s">
        <v>114</v>
      </c>
      <c r="E40" s="66" t="s">
        <v>85</v>
      </c>
      <c r="F40" s="66" t="s">
        <v>85</v>
      </c>
      <c r="G40" s="66" t="s">
        <v>85</v>
      </c>
      <c r="H40" s="67" t="s">
        <v>88</v>
      </c>
      <c r="I40" s="68">
        <v>5</v>
      </c>
      <c r="J40" s="77"/>
      <c r="K40" s="11">
        <v>1</v>
      </c>
      <c r="L40" s="69"/>
      <c r="M40" s="70"/>
      <c r="N40" s="71">
        <f>IF(M40&gt;0,ROUND(L40/M40,4),0)</f>
        <v>0</v>
      </c>
      <c r="O40" s="72"/>
      <c r="P40" s="73"/>
      <c r="Q40" s="71">
        <f>ROUND(ROUND(N40,4)*(1-O40),4)</f>
        <v>0</v>
      </c>
      <c r="R40" s="71">
        <f>ROUND(ROUND(Q40,4)*(1+P40),4)</f>
        <v>0</v>
      </c>
      <c r="S40" s="71">
        <f>ROUND($I40*Q40,4)</f>
        <v>0</v>
      </c>
      <c r="T40" s="71">
        <f>ROUND($I40*R40,4)</f>
        <v>0</v>
      </c>
      <c r="U40" s="74"/>
      <c r="V40" s="74"/>
      <c r="W40" s="74"/>
      <c r="X40" s="74"/>
      <c r="Y40" s="75"/>
    </row>
    <row r="41" spans="1:25" ht="39" thickBot="1" x14ac:dyDescent="0.3">
      <c r="A41" s="63" t="s">
        <v>85</v>
      </c>
      <c r="B41" s="13">
        <v>4</v>
      </c>
      <c r="C41" s="52" t="s">
        <v>115</v>
      </c>
      <c r="D41" s="52" t="s">
        <v>116</v>
      </c>
      <c r="E41" s="52" t="s">
        <v>85</v>
      </c>
      <c r="F41" s="52" t="s">
        <v>85</v>
      </c>
      <c r="G41" s="52" t="s">
        <v>85</v>
      </c>
      <c r="H41" s="53" t="s">
        <v>88</v>
      </c>
      <c r="I41" s="54">
        <v>1</v>
      </c>
      <c r="J41" s="65"/>
      <c r="K41" s="13">
        <v>1</v>
      </c>
      <c r="L41" s="55"/>
      <c r="M41" s="56"/>
      <c r="N41" s="57">
        <f>IF(M41&gt;0,ROUND(L41/M41,4),0)</f>
        <v>0</v>
      </c>
      <c r="O41" s="58"/>
      <c r="P41" s="59"/>
      <c r="Q41" s="57">
        <f>ROUND(ROUND(N41,4)*(1-O41),4)</f>
        <v>0</v>
      </c>
      <c r="R41" s="57">
        <f>ROUND(ROUND(Q41,4)*(1+P41),4)</f>
        <v>0</v>
      </c>
      <c r="S41" s="57">
        <f>ROUND($I41*Q41,4)</f>
        <v>0</v>
      </c>
      <c r="T41" s="57">
        <f>ROUND($I41*R41,4)</f>
        <v>0</v>
      </c>
      <c r="U41" s="60"/>
      <c r="V41" s="60"/>
      <c r="W41" s="60"/>
      <c r="X41" s="60"/>
      <c r="Y41" s="61"/>
    </row>
    <row r="42" spans="1:25" ht="13.5" thickBot="1" x14ac:dyDescent="0.3">
      <c r="R42" s="39" t="s">
        <v>89</v>
      </c>
      <c r="S42" s="40">
        <f>SUM(S38:S41)</f>
        <v>0</v>
      </c>
      <c r="T42" s="41">
        <f>SUM(T38:T41)</f>
        <v>0</v>
      </c>
    </row>
    <row r="44" spans="1:25" ht="13.5" thickBot="1" x14ac:dyDescent="0.3"/>
    <row r="45" spans="1:25" ht="13.5" thickBot="1" x14ac:dyDescent="0.3">
      <c r="A45" s="33" t="s">
        <v>55</v>
      </c>
      <c r="B45" s="36" t="s">
        <v>117</v>
      </c>
      <c r="C45" s="19" t="s">
        <v>118</v>
      </c>
      <c r="D45" s="19"/>
      <c r="E45" s="19"/>
      <c r="F45" s="19"/>
      <c r="G45" s="19"/>
      <c r="H45" s="19" t="s">
        <v>58</v>
      </c>
      <c r="I45" s="19"/>
      <c r="J45" s="8"/>
      <c r="K45" s="7"/>
      <c r="L45" s="19" t="s">
        <v>119</v>
      </c>
      <c r="M45" s="19"/>
      <c r="N45" s="19"/>
      <c r="O45" s="19"/>
      <c r="P45" s="19"/>
      <c r="Q45" s="19"/>
      <c r="R45" s="19"/>
      <c r="S45" s="19"/>
      <c r="T45" s="19"/>
      <c r="U45" s="19"/>
      <c r="V45" s="19"/>
      <c r="W45" s="19"/>
      <c r="X45" s="19"/>
      <c r="Y45" s="8"/>
    </row>
    <row r="46" spans="1:25" ht="51.75" thickBot="1" x14ac:dyDescent="0.3">
      <c r="A46" s="34" t="s">
        <v>60</v>
      </c>
      <c r="B46" s="20" t="s">
        <v>61</v>
      </c>
      <c r="C46" s="21" t="s">
        <v>62</v>
      </c>
      <c r="D46" s="21" t="s">
        <v>63</v>
      </c>
      <c r="E46" s="21" t="s">
        <v>64</v>
      </c>
      <c r="F46" s="21" t="s">
        <v>65</v>
      </c>
      <c r="G46" s="21" t="s">
        <v>66</v>
      </c>
      <c r="H46" s="21" t="s">
        <v>67</v>
      </c>
      <c r="I46" s="21" t="s">
        <v>68</v>
      </c>
      <c r="J46" s="22" t="s">
        <v>69</v>
      </c>
      <c r="K46" s="20" t="s">
        <v>70</v>
      </c>
      <c r="L46" s="21" t="s">
        <v>71</v>
      </c>
      <c r="M46" s="21" t="s">
        <v>72</v>
      </c>
      <c r="N46" s="21" t="s">
        <v>73</v>
      </c>
      <c r="O46" s="21" t="s">
        <v>74</v>
      </c>
      <c r="P46" s="21" t="s">
        <v>75</v>
      </c>
      <c r="Q46" s="21" t="s">
        <v>76</v>
      </c>
      <c r="R46" s="21" t="s">
        <v>77</v>
      </c>
      <c r="S46" s="21" t="s">
        <v>78</v>
      </c>
      <c r="T46" s="21" t="s">
        <v>79</v>
      </c>
      <c r="U46" s="21" t="s">
        <v>80</v>
      </c>
      <c r="V46" s="21" t="s">
        <v>81</v>
      </c>
      <c r="W46" s="21" t="s">
        <v>82</v>
      </c>
      <c r="X46" s="21" t="s">
        <v>83</v>
      </c>
      <c r="Y46" s="22" t="s">
        <v>84</v>
      </c>
    </row>
    <row r="47" spans="1:25" ht="76.5" x14ac:dyDescent="0.25">
      <c r="A47" s="62" t="s">
        <v>85</v>
      </c>
      <c r="B47" s="9">
        <v>1</v>
      </c>
      <c r="C47" s="42" t="s">
        <v>120</v>
      </c>
      <c r="D47" s="42" t="s">
        <v>121</v>
      </c>
      <c r="E47" s="42" t="s">
        <v>85</v>
      </c>
      <c r="F47" s="42" t="s">
        <v>85</v>
      </c>
      <c r="G47" s="42" t="s">
        <v>85</v>
      </c>
      <c r="H47" s="43" t="s">
        <v>88</v>
      </c>
      <c r="I47" s="44">
        <v>35</v>
      </c>
      <c r="J47" s="64"/>
      <c r="K47" s="9">
        <v>1</v>
      </c>
      <c r="L47" s="45"/>
      <c r="M47" s="46"/>
      <c r="N47" s="47">
        <f>IF(M47&gt;0,ROUND(L47/M47,4),0)</f>
        <v>0</v>
      </c>
      <c r="O47" s="48"/>
      <c r="P47" s="49"/>
      <c r="Q47" s="47">
        <f>ROUND(ROUND(N47,4)*(1-O47),4)</f>
        <v>0</v>
      </c>
      <c r="R47" s="47">
        <f>ROUND(ROUND(Q47,4)*(1+P47),4)</f>
        <v>0</v>
      </c>
      <c r="S47" s="47">
        <f>ROUND($I47*Q47,4)</f>
        <v>0</v>
      </c>
      <c r="T47" s="47">
        <f>ROUND($I47*R47,4)</f>
        <v>0</v>
      </c>
      <c r="U47" s="50"/>
      <c r="V47" s="50"/>
      <c r="W47" s="50"/>
      <c r="X47" s="50"/>
      <c r="Y47" s="51"/>
    </row>
    <row r="48" spans="1:25" ht="76.5" x14ac:dyDescent="0.25">
      <c r="A48" s="76" t="s">
        <v>85</v>
      </c>
      <c r="B48" s="11">
        <v>2</v>
      </c>
      <c r="C48" s="66" t="s">
        <v>122</v>
      </c>
      <c r="D48" s="66" t="s">
        <v>121</v>
      </c>
      <c r="E48" s="66" t="s">
        <v>85</v>
      </c>
      <c r="F48" s="66" t="s">
        <v>85</v>
      </c>
      <c r="G48" s="66" t="s">
        <v>85</v>
      </c>
      <c r="H48" s="67" t="s">
        <v>88</v>
      </c>
      <c r="I48" s="68">
        <v>30</v>
      </c>
      <c r="J48" s="77"/>
      <c r="K48" s="11">
        <v>1</v>
      </c>
      <c r="L48" s="69"/>
      <c r="M48" s="70"/>
      <c r="N48" s="71">
        <f>IF(M48&gt;0,ROUND(L48/M48,4),0)</f>
        <v>0</v>
      </c>
      <c r="O48" s="72"/>
      <c r="P48" s="73"/>
      <c r="Q48" s="71">
        <f>ROUND(ROUND(N48,4)*(1-O48),4)</f>
        <v>0</v>
      </c>
      <c r="R48" s="71">
        <f>ROUND(ROUND(Q48,4)*(1+P48),4)</f>
        <v>0</v>
      </c>
      <c r="S48" s="71">
        <f>ROUND($I48*Q48,4)</f>
        <v>0</v>
      </c>
      <c r="T48" s="71">
        <f>ROUND($I48*R48,4)</f>
        <v>0</v>
      </c>
      <c r="U48" s="74"/>
      <c r="V48" s="74"/>
      <c r="W48" s="74"/>
      <c r="X48" s="74"/>
      <c r="Y48" s="75"/>
    </row>
    <row r="49" spans="1:25" ht="51" x14ac:dyDescent="0.25">
      <c r="A49" s="76" t="s">
        <v>85</v>
      </c>
      <c r="B49" s="11">
        <v>3</v>
      </c>
      <c r="C49" s="66" t="s">
        <v>123</v>
      </c>
      <c r="D49" s="66" t="s">
        <v>124</v>
      </c>
      <c r="E49" s="66" t="s">
        <v>85</v>
      </c>
      <c r="F49" s="66" t="s">
        <v>85</v>
      </c>
      <c r="G49" s="66" t="s">
        <v>85</v>
      </c>
      <c r="H49" s="67" t="s">
        <v>88</v>
      </c>
      <c r="I49" s="68">
        <v>40</v>
      </c>
      <c r="J49" s="77"/>
      <c r="K49" s="11">
        <v>1</v>
      </c>
      <c r="L49" s="69"/>
      <c r="M49" s="70"/>
      <c r="N49" s="71">
        <f>IF(M49&gt;0,ROUND(L49/M49,4),0)</f>
        <v>0</v>
      </c>
      <c r="O49" s="72"/>
      <c r="P49" s="73"/>
      <c r="Q49" s="71">
        <f>ROUND(ROUND(N49,4)*(1-O49),4)</f>
        <v>0</v>
      </c>
      <c r="R49" s="71">
        <f>ROUND(ROUND(Q49,4)*(1+P49),4)</f>
        <v>0</v>
      </c>
      <c r="S49" s="71">
        <f>ROUND($I49*Q49,4)</f>
        <v>0</v>
      </c>
      <c r="T49" s="71">
        <f>ROUND($I49*R49,4)</f>
        <v>0</v>
      </c>
      <c r="U49" s="74"/>
      <c r="V49" s="74"/>
      <c r="W49" s="74"/>
      <c r="X49" s="74"/>
      <c r="Y49" s="75"/>
    </row>
    <row r="50" spans="1:25" ht="51" x14ac:dyDescent="0.25">
      <c r="A50" s="76" t="s">
        <v>85</v>
      </c>
      <c r="B50" s="11">
        <v>4</v>
      </c>
      <c r="C50" s="66" t="s">
        <v>125</v>
      </c>
      <c r="D50" s="66" t="s">
        <v>124</v>
      </c>
      <c r="E50" s="66" t="s">
        <v>85</v>
      </c>
      <c r="F50" s="66" t="s">
        <v>85</v>
      </c>
      <c r="G50" s="66" t="s">
        <v>85</v>
      </c>
      <c r="H50" s="67" t="s">
        <v>88</v>
      </c>
      <c r="I50" s="68">
        <v>45</v>
      </c>
      <c r="J50" s="77"/>
      <c r="K50" s="11">
        <v>1</v>
      </c>
      <c r="L50" s="69"/>
      <c r="M50" s="70"/>
      <c r="N50" s="71">
        <f>IF(M50&gt;0,ROUND(L50/M50,4),0)</f>
        <v>0</v>
      </c>
      <c r="O50" s="72"/>
      <c r="P50" s="73"/>
      <c r="Q50" s="71">
        <f>ROUND(ROUND(N50,4)*(1-O50),4)</f>
        <v>0</v>
      </c>
      <c r="R50" s="71">
        <f>ROUND(ROUND(Q50,4)*(1+P50),4)</f>
        <v>0</v>
      </c>
      <c r="S50" s="71">
        <f>ROUND($I50*Q50,4)</f>
        <v>0</v>
      </c>
      <c r="T50" s="71">
        <f>ROUND($I50*R50,4)</f>
        <v>0</v>
      </c>
      <c r="U50" s="74"/>
      <c r="V50" s="74"/>
      <c r="W50" s="74"/>
      <c r="X50" s="74"/>
      <c r="Y50" s="75"/>
    </row>
    <row r="51" spans="1:25" ht="51.75" thickBot="1" x14ac:dyDescent="0.3">
      <c r="A51" s="63" t="s">
        <v>85</v>
      </c>
      <c r="B51" s="13">
        <v>5</v>
      </c>
      <c r="C51" s="52" t="s">
        <v>126</v>
      </c>
      <c r="D51" s="52" t="s">
        <v>124</v>
      </c>
      <c r="E51" s="52" t="s">
        <v>85</v>
      </c>
      <c r="F51" s="52" t="s">
        <v>85</v>
      </c>
      <c r="G51" s="52" t="s">
        <v>85</v>
      </c>
      <c r="H51" s="53" t="s">
        <v>88</v>
      </c>
      <c r="I51" s="54">
        <v>25</v>
      </c>
      <c r="J51" s="65"/>
      <c r="K51" s="13">
        <v>1</v>
      </c>
      <c r="L51" s="55"/>
      <c r="M51" s="56"/>
      <c r="N51" s="57">
        <f>IF(M51&gt;0,ROUND(L51/M51,4),0)</f>
        <v>0</v>
      </c>
      <c r="O51" s="58"/>
      <c r="P51" s="59"/>
      <c r="Q51" s="57">
        <f>ROUND(ROUND(N51,4)*(1-O51),4)</f>
        <v>0</v>
      </c>
      <c r="R51" s="57">
        <f>ROUND(ROUND(Q51,4)*(1+P51),4)</f>
        <v>0</v>
      </c>
      <c r="S51" s="57">
        <f>ROUND($I51*Q51,4)</f>
        <v>0</v>
      </c>
      <c r="T51" s="57">
        <f>ROUND($I51*R51,4)</f>
        <v>0</v>
      </c>
      <c r="U51" s="60"/>
      <c r="V51" s="60"/>
      <c r="W51" s="60"/>
      <c r="X51" s="60"/>
      <c r="Y51" s="61"/>
    </row>
    <row r="52" spans="1:25" ht="13.5" thickBot="1" x14ac:dyDescent="0.3">
      <c r="R52" s="39" t="s">
        <v>89</v>
      </c>
      <c r="S52" s="40">
        <f>SUM(S47:S51)</f>
        <v>0</v>
      </c>
      <c r="T52" s="41">
        <f>SUM(T47:T51)</f>
        <v>0</v>
      </c>
    </row>
    <row r="54" spans="1:25" ht="13.5" thickBot="1" x14ac:dyDescent="0.3"/>
    <row r="55" spans="1:25" ht="13.5" thickBot="1" x14ac:dyDescent="0.3">
      <c r="A55" s="33" t="s">
        <v>55</v>
      </c>
      <c r="B55" s="36" t="s">
        <v>127</v>
      </c>
      <c r="C55" s="19" t="s">
        <v>128</v>
      </c>
      <c r="D55" s="19"/>
      <c r="E55" s="19"/>
      <c r="F55" s="19"/>
      <c r="G55" s="19"/>
      <c r="H55" s="19" t="s">
        <v>58</v>
      </c>
      <c r="I55" s="19"/>
      <c r="J55" s="8"/>
      <c r="K55" s="7"/>
      <c r="L55" s="19" t="s">
        <v>129</v>
      </c>
      <c r="M55" s="19"/>
      <c r="N55" s="19"/>
      <c r="O55" s="19"/>
      <c r="P55" s="19"/>
      <c r="Q55" s="19"/>
      <c r="R55" s="19"/>
      <c r="S55" s="19"/>
      <c r="T55" s="19"/>
      <c r="U55" s="19"/>
      <c r="V55" s="19"/>
      <c r="W55" s="19"/>
      <c r="X55" s="19"/>
      <c r="Y55" s="8"/>
    </row>
    <row r="56" spans="1:25" ht="51.75" thickBot="1" x14ac:dyDescent="0.3">
      <c r="A56" s="34" t="s">
        <v>60</v>
      </c>
      <c r="B56" s="20" t="s">
        <v>61</v>
      </c>
      <c r="C56" s="21" t="s">
        <v>62</v>
      </c>
      <c r="D56" s="21" t="s">
        <v>63</v>
      </c>
      <c r="E56" s="21" t="s">
        <v>64</v>
      </c>
      <c r="F56" s="21" t="s">
        <v>65</v>
      </c>
      <c r="G56" s="21" t="s">
        <v>66</v>
      </c>
      <c r="H56" s="21" t="s">
        <v>67</v>
      </c>
      <c r="I56" s="21" t="s">
        <v>68</v>
      </c>
      <c r="J56" s="22" t="s">
        <v>69</v>
      </c>
      <c r="K56" s="20" t="s">
        <v>70</v>
      </c>
      <c r="L56" s="21" t="s">
        <v>71</v>
      </c>
      <c r="M56" s="21" t="s">
        <v>72</v>
      </c>
      <c r="N56" s="21" t="s">
        <v>73</v>
      </c>
      <c r="O56" s="21" t="s">
        <v>74</v>
      </c>
      <c r="P56" s="21" t="s">
        <v>75</v>
      </c>
      <c r="Q56" s="21" t="s">
        <v>76</v>
      </c>
      <c r="R56" s="21" t="s">
        <v>77</v>
      </c>
      <c r="S56" s="21" t="s">
        <v>78</v>
      </c>
      <c r="T56" s="21" t="s">
        <v>79</v>
      </c>
      <c r="U56" s="21" t="s">
        <v>80</v>
      </c>
      <c r="V56" s="21" t="s">
        <v>81</v>
      </c>
      <c r="W56" s="21" t="s">
        <v>82</v>
      </c>
      <c r="X56" s="21" t="s">
        <v>83</v>
      </c>
      <c r="Y56" s="22" t="s">
        <v>84</v>
      </c>
    </row>
    <row r="57" spans="1:25" ht="38.25" x14ac:dyDescent="0.25">
      <c r="A57" s="62" t="s">
        <v>85</v>
      </c>
      <c r="B57" s="9">
        <v>1</v>
      </c>
      <c r="C57" s="42" t="s">
        <v>130</v>
      </c>
      <c r="D57" s="42" t="s">
        <v>131</v>
      </c>
      <c r="E57" s="42" t="s">
        <v>85</v>
      </c>
      <c r="F57" s="42" t="s">
        <v>85</v>
      </c>
      <c r="G57" s="42" t="s">
        <v>85</v>
      </c>
      <c r="H57" s="43" t="s">
        <v>88</v>
      </c>
      <c r="I57" s="44">
        <v>220</v>
      </c>
      <c r="J57" s="64"/>
      <c r="K57" s="9">
        <v>1</v>
      </c>
      <c r="L57" s="45"/>
      <c r="M57" s="46"/>
      <c r="N57" s="47">
        <f>IF(M57&gt;0,ROUND(L57/M57,4),0)</f>
        <v>0</v>
      </c>
      <c r="O57" s="48"/>
      <c r="P57" s="49"/>
      <c r="Q57" s="47">
        <f>ROUND(ROUND(N57,4)*(1-O57),4)</f>
        <v>0</v>
      </c>
      <c r="R57" s="47">
        <f>ROUND(ROUND(Q57,4)*(1+P57),4)</f>
        <v>0</v>
      </c>
      <c r="S57" s="47">
        <f>ROUND($I57*Q57,4)</f>
        <v>0</v>
      </c>
      <c r="T57" s="47">
        <f>ROUND($I57*R57,4)</f>
        <v>0</v>
      </c>
      <c r="U57" s="50"/>
      <c r="V57" s="50"/>
      <c r="W57" s="50"/>
      <c r="X57" s="50"/>
      <c r="Y57" s="51"/>
    </row>
    <row r="58" spans="1:25" ht="38.25" x14ac:dyDescent="0.25">
      <c r="A58" s="76" t="s">
        <v>85</v>
      </c>
      <c r="B58" s="11">
        <v>2</v>
      </c>
      <c r="C58" s="66" t="s">
        <v>132</v>
      </c>
      <c r="D58" s="66" t="s">
        <v>131</v>
      </c>
      <c r="E58" s="66" t="s">
        <v>85</v>
      </c>
      <c r="F58" s="66" t="s">
        <v>85</v>
      </c>
      <c r="G58" s="66" t="s">
        <v>85</v>
      </c>
      <c r="H58" s="67" t="s">
        <v>88</v>
      </c>
      <c r="I58" s="68">
        <v>45</v>
      </c>
      <c r="J58" s="77"/>
      <c r="K58" s="11">
        <v>1</v>
      </c>
      <c r="L58" s="69"/>
      <c r="M58" s="70"/>
      <c r="N58" s="71">
        <f>IF(M58&gt;0,ROUND(L58/M58,4),0)</f>
        <v>0</v>
      </c>
      <c r="O58" s="72"/>
      <c r="P58" s="73"/>
      <c r="Q58" s="71">
        <f>ROUND(ROUND(N58,4)*(1-O58),4)</f>
        <v>0</v>
      </c>
      <c r="R58" s="71">
        <f>ROUND(ROUND(Q58,4)*(1+P58),4)</f>
        <v>0</v>
      </c>
      <c r="S58" s="71">
        <f>ROUND($I58*Q58,4)</f>
        <v>0</v>
      </c>
      <c r="T58" s="71">
        <f>ROUND($I58*R58,4)</f>
        <v>0</v>
      </c>
      <c r="U58" s="74"/>
      <c r="V58" s="74"/>
      <c r="W58" s="74"/>
      <c r="X58" s="74"/>
      <c r="Y58" s="75"/>
    </row>
    <row r="59" spans="1:25" ht="38.25" x14ac:dyDescent="0.25">
      <c r="A59" s="76" t="s">
        <v>85</v>
      </c>
      <c r="B59" s="11">
        <v>3</v>
      </c>
      <c r="C59" s="66" t="s">
        <v>133</v>
      </c>
      <c r="D59" s="66" t="s">
        <v>134</v>
      </c>
      <c r="E59" s="66" t="s">
        <v>85</v>
      </c>
      <c r="F59" s="66" t="s">
        <v>85</v>
      </c>
      <c r="G59" s="66" t="s">
        <v>85</v>
      </c>
      <c r="H59" s="67" t="s">
        <v>88</v>
      </c>
      <c r="I59" s="68">
        <v>1</v>
      </c>
      <c r="J59" s="77"/>
      <c r="K59" s="11">
        <v>1</v>
      </c>
      <c r="L59" s="69"/>
      <c r="M59" s="70"/>
      <c r="N59" s="71">
        <f>IF(M59&gt;0,ROUND(L59/M59,4),0)</f>
        <v>0</v>
      </c>
      <c r="O59" s="72"/>
      <c r="P59" s="73"/>
      <c r="Q59" s="71">
        <f>ROUND(ROUND(N59,4)*(1-O59),4)</f>
        <v>0</v>
      </c>
      <c r="R59" s="71">
        <f>ROUND(ROUND(Q59,4)*(1+P59),4)</f>
        <v>0</v>
      </c>
      <c r="S59" s="71">
        <f>ROUND($I59*Q59,4)</f>
        <v>0</v>
      </c>
      <c r="T59" s="71">
        <f>ROUND($I59*R59,4)</f>
        <v>0</v>
      </c>
      <c r="U59" s="74"/>
      <c r="V59" s="74"/>
      <c r="W59" s="74"/>
      <c r="X59" s="74"/>
      <c r="Y59" s="75"/>
    </row>
    <row r="60" spans="1:25" ht="39" thickBot="1" x14ac:dyDescent="0.3">
      <c r="A60" s="63" t="s">
        <v>85</v>
      </c>
      <c r="B60" s="13">
        <v>4</v>
      </c>
      <c r="C60" s="52" t="s">
        <v>135</v>
      </c>
      <c r="D60" s="52" t="s">
        <v>134</v>
      </c>
      <c r="E60" s="52" t="s">
        <v>85</v>
      </c>
      <c r="F60" s="52" t="s">
        <v>85</v>
      </c>
      <c r="G60" s="52" t="s">
        <v>85</v>
      </c>
      <c r="H60" s="53" t="s">
        <v>88</v>
      </c>
      <c r="I60" s="54">
        <v>5</v>
      </c>
      <c r="J60" s="65"/>
      <c r="K60" s="13">
        <v>1</v>
      </c>
      <c r="L60" s="55"/>
      <c r="M60" s="56"/>
      <c r="N60" s="57">
        <f>IF(M60&gt;0,ROUND(L60/M60,4),0)</f>
        <v>0</v>
      </c>
      <c r="O60" s="58"/>
      <c r="P60" s="59"/>
      <c r="Q60" s="57">
        <f>ROUND(ROUND(N60,4)*(1-O60),4)</f>
        <v>0</v>
      </c>
      <c r="R60" s="57">
        <f>ROUND(ROUND(Q60,4)*(1+P60),4)</f>
        <v>0</v>
      </c>
      <c r="S60" s="57">
        <f>ROUND($I60*Q60,4)</f>
        <v>0</v>
      </c>
      <c r="T60" s="57">
        <f>ROUND($I60*R60,4)</f>
        <v>0</v>
      </c>
      <c r="U60" s="60"/>
      <c r="V60" s="60"/>
      <c r="W60" s="60"/>
      <c r="X60" s="60"/>
      <c r="Y60" s="61"/>
    </row>
    <row r="61" spans="1:25" ht="13.5" thickBot="1" x14ac:dyDescent="0.3">
      <c r="R61" s="39" t="s">
        <v>89</v>
      </c>
      <c r="S61" s="40">
        <f>SUM(S57:S60)</f>
        <v>0</v>
      </c>
      <c r="T61" s="41">
        <f>SUM(T57:T60)</f>
        <v>0</v>
      </c>
    </row>
    <row r="63" spans="1:25" ht="13.5" thickBot="1" x14ac:dyDescent="0.3"/>
    <row r="64" spans="1:25" ht="13.5" thickBot="1" x14ac:dyDescent="0.3">
      <c r="A64" s="33" t="s">
        <v>55</v>
      </c>
      <c r="B64" s="36" t="s">
        <v>136</v>
      </c>
      <c r="C64" s="19" t="s">
        <v>137</v>
      </c>
      <c r="D64" s="19"/>
      <c r="E64" s="19"/>
      <c r="F64" s="19"/>
      <c r="G64" s="19"/>
      <c r="H64" s="19" t="s">
        <v>58</v>
      </c>
      <c r="I64" s="19"/>
      <c r="J64" s="8"/>
      <c r="K64" s="7"/>
      <c r="L64" s="19" t="s">
        <v>138</v>
      </c>
      <c r="M64" s="19"/>
      <c r="N64" s="19"/>
      <c r="O64" s="19"/>
      <c r="P64" s="19"/>
      <c r="Q64" s="19"/>
      <c r="R64" s="19"/>
      <c r="S64" s="19"/>
      <c r="T64" s="19"/>
      <c r="U64" s="19"/>
      <c r="V64" s="19"/>
      <c r="W64" s="19"/>
      <c r="X64" s="19"/>
      <c r="Y64" s="8"/>
    </row>
    <row r="65" spans="1:25" ht="51.75" thickBot="1" x14ac:dyDescent="0.3">
      <c r="A65" s="34" t="s">
        <v>60</v>
      </c>
      <c r="B65" s="20" t="s">
        <v>61</v>
      </c>
      <c r="C65" s="21" t="s">
        <v>62</v>
      </c>
      <c r="D65" s="21" t="s">
        <v>63</v>
      </c>
      <c r="E65" s="21" t="s">
        <v>64</v>
      </c>
      <c r="F65" s="21" t="s">
        <v>65</v>
      </c>
      <c r="G65" s="21" t="s">
        <v>66</v>
      </c>
      <c r="H65" s="21" t="s">
        <v>67</v>
      </c>
      <c r="I65" s="21" t="s">
        <v>68</v>
      </c>
      <c r="J65" s="22" t="s">
        <v>69</v>
      </c>
      <c r="K65" s="20" t="s">
        <v>70</v>
      </c>
      <c r="L65" s="21" t="s">
        <v>71</v>
      </c>
      <c r="M65" s="21" t="s">
        <v>72</v>
      </c>
      <c r="N65" s="21" t="s">
        <v>73</v>
      </c>
      <c r="O65" s="21" t="s">
        <v>74</v>
      </c>
      <c r="P65" s="21" t="s">
        <v>75</v>
      </c>
      <c r="Q65" s="21" t="s">
        <v>76</v>
      </c>
      <c r="R65" s="21" t="s">
        <v>77</v>
      </c>
      <c r="S65" s="21" t="s">
        <v>78</v>
      </c>
      <c r="T65" s="21" t="s">
        <v>79</v>
      </c>
      <c r="U65" s="21" t="s">
        <v>80</v>
      </c>
      <c r="V65" s="21" t="s">
        <v>81</v>
      </c>
      <c r="W65" s="21" t="s">
        <v>82</v>
      </c>
      <c r="X65" s="21" t="s">
        <v>83</v>
      </c>
      <c r="Y65" s="22" t="s">
        <v>84</v>
      </c>
    </row>
    <row r="66" spans="1:25" ht="51" x14ac:dyDescent="0.25">
      <c r="A66" s="62" t="s">
        <v>85</v>
      </c>
      <c r="B66" s="9">
        <v>1</v>
      </c>
      <c r="C66" s="42" t="s">
        <v>139</v>
      </c>
      <c r="D66" s="42" t="s">
        <v>140</v>
      </c>
      <c r="E66" s="42" t="s">
        <v>85</v>
      </c>
      <c r="F66" s="42" t="s">
        <v>85</v>
      </c>
      <c r="G66" s="42" t="s">
        <v>85</v>
      </c>
      <c r="H66" s="43" t="s">
        <v>88</v>
      </c>
      <c r="I66" s="44">
        <v>20</v>
      </c>
      <c r="J66" s="64"/>
      <c r="K66" s="9">
        <v>1</v>
      </c>
      <c r="L66" s="45"/>
      <c r="M66" s="46"/>
      <c r="N66" s="47">
        <f>IF(M66&gt;0,ROUND(L66/M66,4),0)</f>
        <v>0</v>
      </c>
      <c r="O66" s="48"/>
      <c r="P66" s="49"/>
      <c r="Q66" s="47">
        <f>ROUND(ROUND(N66,4)*(1-O66),4)</f>
        <v>0</v>
      </c>
      <c r="R66" s="47">
        <f>ROUND(ROUND(Q66,4)*(1+P66),4)</f>
        <v>0</v>
      </c>
      <c r="S66" s="47">
        <f>ROUND($I66*Q66,4)</f>
        <v>0</v>
      </c>
      <c r="T66" s="47">
        <f>ROUND($I66*R66,4)</f>
        <v>0</v>
      </c>
      <c r="U66" s="50"/>
      <c r="V66" s="50"/>
      <c r="W66" s="50"/>
      <c r="X66" s="50"/>
      <c r="Y66" s="51"/>
    </row>
    <row r="67" spans="1:25" ht="51.75" thickBot="1" x14ac:dyDescent="0.3">
      <c r="A67" s="63" t="s">
        <v>85</v>
      </c>
      <c r="B67" s="13">
        <v>2</v>
      </c>
      <c r="C67" s="52" t="s">
        <v>141</v>
      </c>
      <c r="D67" s="52" t="s">
        <v>142</v>
      </c>
      <c r="E67" s="52" t="s">
        <v>85</v>
      </c>
      <c r="F67" s="52" t="s">
        <v>85</v>
      </c>
      <c r="G67" s="52" t="s">
        <v>85</v>
      </c>
      <c r="H67" s="53" t="s">
        <v>88</v>
      </c>
      <c r="I67" s="54">
        <v>5</v>
      </c>
      <c r="J67" s="65"/>
      <c r="K67" s="13">
        <v>1</v>
      </c>
      <c r="L67" s="55"/>
      <c r="M67" s="56"/>
      <c r="N67" s="57">
        <f>IF(M67&gt;0,ROUND(L67/M67,4),0)</f>
        <v>0</v>
      </c>
      <c r="O67" s="58"/>
      <c r="P67" s="59"/>
      <c r="Q67" s="57">
        <f>ROUND(ROUND(N67,4)*(1-O67),4)</f>
        <v>0</v>
      </c>
      <c r="R67" s="57">
        <f>ROUND(ROUND(Q67,4)*(1+P67),4)</f>
        <v>0</v>
      </c>
      <c r="S67" s="57">
        <f>ROUND($I67*Q67,4)</f>
        <v>0</v>
      </c>
      <c r="T67" s="57">
        <f>ROUND($I67*R67,4)</f>
        <v>0</v>
      </c>
      <c r="U67" s="60"/>
      <c r="V67" s="60"/>
      <c r="W67" s="60"/>
      <c r="X67" s="60"/>
      <c r="Y67" s="61"/>
    </row>
    <row r="68" spans="1:25" ht="13.5" thickBot="1" x14ac:dyDescent="0.3">
      <c r="R68" s="39" t="s">
        <v>89</v>
      </c>
      <c r="S68" s="40">
        <f>SUM(S66:S67)</f>
        <v>0</v>
      </c>
      <c r="T68" s="41">
        <f>SUM(T66:T67)</f>
        <v>0</v>
      </c>
    </row>
    <row r="70" spans="1:25" ht="13.5" thickBot="1" x14ac:dyDescent="0.3"/>
    <row r="71" spans="1:25" ht="13.5" thickBot="1" x14ac:dyDescent="0.3">
      <c r="A71" s="33" t="s">
        <v>55</v>
      </c>
      <c r="B71" s="36" t="s">
        <v>143</v>
      </c>
      <c r="C71" s="19" t="s">
        <v>144</v>
      </c>
      <c r="D71" s="19"/>
      <c r="E71" s="19"/>
      <c r="F71" s="19"/>
      <c r="G71" s="19"/>
      <c r="H71" s="19" t="s">
        <v>58</v>
      </c>
      <c r="I71" s="19"/>
      <c r="J71" s="8"/>
      <c r="K71" s="7"/>
      <c r="L71" s="19" t="s">
        <v>145</v>
      </c>
      <c r="M71" s="19"/>
      <c r="N71" s="19"/>
      <c r="O71" s="19"/>
      <c r="P71" s="19"/>
      <c r="Q71" s="19"/>
      <c r="R71" s="19"/>
      <c r="S71" s="19"/>
      <c r="T71" s="19"/>
      <c r="U71" s="19"/>
      <c r="V71" s="19"/>
      <c r="W71" s="19"/>
      <c r="X71" s="19"/>
      <c r="Y71" s="8"/>
    </row>
    <row r="72" spans="1:25" ht="51.75" thickBot="1" x14ac:dyDescent="0.3">
      <c r="A72" s="34" t="s">
        <v>60</v>
      </c>
      <c r="B72" s="20" t="s">
        <v>61</v>
      </c>
      <c r="C72" s="21" t="s">
        <v>62</v>
      </c>
      <c r="D72" s="21" t="s">
        <v>63</v>
      </c>
      <c r="E72" s="21" t="s">
        <v>64</v>
      </c>
      <c r="F72" s="21" t="s">
        <v>65</v>
      </c>
      <c r="G72" s="21" t="s">
        <v>66</v>
      </c>
      <c r="H72" s="21" t="s">
        <v>67</v>
      </c>
      <c r="I72" s="21" t="s">
        <v>68</v>
      </c>
      <c r="J72" s="22" t="s">
        <v>69</v>
      </c>
      <c r="K72" s="20" t="s">
        <v>70</v>
      </c>
      <c r="L72" s="21" t="s">
        <v>71</v>
      </c>
      <c r="M72" s="21" t="s">
        <v>72</v>
      </c>
      <c r="N72" s="21" t="s">
        <v>73</v>
      </c>
      <c r="O72" s="21" t="s">
        <v>74</v>
      </c>
      <c r="P72" s="21" t="s">
        <v>75</v>
      </c>
      <c r="Q72" s="21" t="s">
        <v>76</v>
      </c>
      <c r="R72" s="21" t="s">
        <v>77</v>
      </c>
      <c r="S72" s="21" t="s">
        <v>78</v>
      </c>
      <c r="T72" s="21" t="s">
        <v>79</v>
      </c>
      <c r="U72" s="21" t="s">
        <v>80</v>
      </c>
      <c r="V72" s="21" t="s">
        <v>81</v>
      </c>
      <c r="W72" s="21" t="s">
        <v>82</v>
      </c>
      <c r="X72" s="21" t="s">
        <v>83</v>
      </c>
      <c r="Y72" s="22" t="s">
        <v>84</v>
      </c>
    </row>
    <row r="73" spans="1:25" ht="25.5" x14ac:dyDescent="0.25">
      <c r="A73" s="62" t="s">
        <v>85</v>
      </c>
      <c r="B73" s="9">
        <v>1</v>
      </c>
      <c r="C73" s="42" t="s">
        <v>146</v>
      </c>
      <c r="D73" s="42" t="s">
        <v>147</v>
      </c>
      <c r="E73" s="42" t="s">
        <v>85</v>
      </c>
      <c r="F73" s="42" t="s">
        <v>85</v>
      </c>
      <c r="G73" s="42" t="s">
        <v>85</v>
      </c>
      <c r="H73" s="43" t="s">
        <v>88</v>
      </c>
      <c r="I73" s="44">
        <v>2</v>
      </c>
      <c r="J73" s="64"/>
      <c r="K73" s="9">
        <v>1</v>
      </c>
      <c r="L73" s="45"/>
      <c r="M73" s="46"/>
      <c r="N73" s="47">
        <f>IF(M73&gt;0,ROUND(L73/M73,4),0)</f>
        <v>0</v>
      </c>
      <c r="O73" s="48"/>
      <c r="P73" s="49"/>
      <c r="Q73" s="47">
        <f>ROUND(ROUND(N73,4)*(1-O73),4)</f>
        <v>0</v>
      </c>
      <c r="R73" s="47">
        <f>ROUND(ROUND(Q73,4)*(1+P73),4)</f>
        <v>0</v>
      </c>
      <c r="S73" s="47">
        <f>ROUND($I73*Q73,4)</f>
        <v>0</v>
      </c>
      <c r="T73" s="47">
        <f>ROUND($I73*R73,4)</f>
        <v>0</v>
      </c>
      <c r="U73" s="50"/>
      <c r="V73" s="50"/>
      <c r="W73" s="50"/>
      <c r="X73" s="50"/>
      <c r="Y73" s="51"/>
    </row>
    <row r="74" spans="1:25" ht="26.25" thickBot="1" x14ac:dyDescent="0.3">
      <c r="A74" s="63" t="s">
        <v>85</v>
      </c>
      <c r="B74" s="13">
        <v>2</v>
      </c>
      <c r="C74" s="52" t="s">
        <v>148</v>
      </c>
      <c r="D74" s="52" t="s">
        <v>147</v>
      </c>
      <c r="E74" s="52" t="s">
        <v>85</v>
      </c>
      <c r="F74" s="52" t="s">
        <v>85</v>
      </c>
      <c r="G74" s="52" t="s">
        <v>85</v>
      </c>
      <c r="H74" s="53" t="s">
        <v>88</v>
      </c>
      <c r="I74" s="54">
        <v>10</v>
      </c>
      <c r="J74" s="65"/>
      <c r="K74" s="13">
        <v>1</v>
      </c>
      <c r="L74" s="55"/>
      <c r="M74" s="56"/>
      <c r="N74" s="57">
        <f>IF(M74&gt;0,ROUND(L74/M74,4),0)</f>
        <v>0</v>
      </c>
      <c r="O74" s="58"/>
      <c r="P74" s="59"/>
      <c r="Q74" s="57">
        <f>ROUND(ROUND(N74,4)*(1-O74),4)</f>
        <v>0</v>
      </c>
      <c r="R74" s="57">
        <f>ROUND(ROUND(Q74,4)*(1+P74),4)</f>
        <v>0</v>
      </c>
      <c r="S74" s="57">
        <f>ROUND($I74*Q74,4)</f>
        <v>0</v>
      </c>
      <c r="T74" s="57">
        <f>ROUND($I74*R74,4)</f>
        <v>0</v>
      </c>
      <c r="U74" s="60"/>
      <c r="V74" s="60"/>
      <c r="W74" s="60"/>
      <c r="X74" s="60"/>
      <c r="Y74" s="61"/>
    </row>
    <row r="75" spans="1:25" ht="13.5" thickBot="1" x14ac:dyDescent="0.3">
      <c r="R75" s="39" t="s">
        <v>89</v>
      </c>
      <c r="S75" s="40">
        <f>SUM(S73:S74)</f>
        <v>0</v>
      </c>
      <c r="T75" s="41">
        <f>SUM(T73:T74)</f>
        <v>0</v>
      </c>
    </row>
    <row r="77" spans="1:25" ht="13.5" thickBot="1" x14ac:dyDescent="0.3"/>
    <row r="78" spans="1:25" ht="13.5" thickBot="1" x14ac:dyDescent="0.3">
      <c r="A78" s="33" t="s">
        <v>55</v>
      </c>
      <c r="B78" s="36" t="s">
        <v>149</v>
      </c>
      <c r="C78" s="19" t="s">
        <v>150</v>
      </c>
      <c r="D78" s="19"/>
      <c r="E78" s="19"/>
      <c r="F78" s="19"/>
      <c r="G78" s="19"/>
      <c r="H78" s="19" t="s">
        <v>58</v>
      </c>
      <c r="I78" s="19"/>
      <c r="J78" s="8"/>
      <c r="K78" s="7"/>
      <c r="L78" s="19" t="s">
        <v>151</v>
      </c>
      <c r="M78" s="19"/>
      <c r="N78" s="19"/>
      <c r="O78" s="19"/>
      <c r="P78" s="19"/>
      <c r="Q78" s="19"/>
      <c r="R78" s="19"/>
      <c r="S78" s="19"/>
      <c r="T78" s="19"/>
      <c r="U78" s="19"/>
      <c r="V78" s="19"/>
      <c r="W78" s="19"/>
      <c r="X78" s="19"/>
      <c r="Y78" s="8"/>
    </row>
    <row r="79" spans="1:25" ht="51.75" thickBot="1" x14ac:dyDescent="0.3">
      <c r="A79" s="34" t="s">
        <v>60</v>
      </c>
      <c r="B79" s="20" t="s">
        <v>61</v>
      </c>
      <c r="C79" s="21" t="s">
        <v>62</v>
      </c>
      <c r="D79" s="21" t="s">
        <v>63</v>
      </c>
      <c r="E79" s="21" t="s">
        <v>64</v>
      </c>
      <c r="F79" s="21" t="s">
        <v>65</v>
      </c>
      <c r="G79" s="21" t="s">
        <v>66</v>
      </c>
      <c r="H79" s="21" t="s">
        <v>67</v>
      </c>
      <c r="I79" s="21" t="s">
        <v>68</v>
      </c>
      <c r="J79" s="22" t="s">
        <v>69</v>
      </c>
      <c r="K79" s="20" t="s">
        <v>70</v>
      </c>
      <c r="L79" s="21" t="s">
        <v>71</v>
      </c>
      <c r="M79" s="21" t="s">
        <v>72</v>
      </c>
      <c r="N79" s="21" t="s">
        <v>73</v>
      </c>
      <c r="O79" s="21" t="s">
        <v>74</v>
      </c>
      <c r="P79" s="21" t="s">
        <v>75</v>
      </c>
      <c r="Q79" s="21" t="s">
        <v>76</v>
      </c>
      <c r="R79" s="21" t="s">
        <v>77</v>
      </c>
      <c r="S79" s="21" t="s">
        <v>78</v>
      </c>
      <c r="T79" s="21" t="s">
        <v>79</v>
      </c>
      <c r="U79" s="21" t="s">
        <v>80</v>
      </c>
      <c r="V79" s="21" t="s">
        <v>81</v>
      </c>
      <c r="W79" s="21" t="s">
        <v>82</v>
      </c>
      <c r="X79" s="21" t="s">
        <v>83</v>
      </c>
      <c r="Y79" s="22" t="s">
        <v>84</v>
      </c>
    </row>
    <row r="80" spans="1:25" ht="63.75" x14ac:dyDescent="0.25">
      <c r="A80" s="62" t="s">
        <v>85</v>
      </c>
      <c r="B80" s="9">
        <v>1</v>
      </c>
      <c r="C80" s="42" t="s">
        <v>152</v>
      </c>
      <c r="D80" s="42" t="s">
        <v>153</v>
      </c>
      <c r="E80" s="42" t="s">
        <v>85</v>
      </c>
      <c r="F80" s="42" t="s">
        <v>85</v>
      </c>
      <c r="G80" s="42" t="s">
        <v>85</v>
      </c>
      <c r="H80" s="43" t="s">
        <v>88</v>
      </c>
      <c r="I80" s="44">
        <v>10</v>
      </c>
      <c r="J80" s="64"/>
      <c r="K80" s="9">
        <v>1</v>
      </c>
      <c r="L80" s="45"/>
      <c r="M80" s="46"/>
      <c r="N80" s="47">
        <f>IF(M80&gt;0,ROUND(L80/M80,4),0)</f>
        <v>0</v>
      </c>
      <c r="O80" s="48"/>
      <c r="P80" s="49"/>
      <c r="Q80" s="47">
        <f>ROUND(ROUND(N80,4)*(1-O80),4)</f>
        <v>0</v>
      </c>
      <c r="R80" s="47">
        <f>ROUND(ROUND(Q80,4)*(1+P80),4)</f>
        <v>0</v>
      </c>
      <c r="S80" s="47">
        <f>ROUND($I80*Q80,4)</f>
        <v>0</v>
      </c>
      <c r="T80" s="47">
        <f>ROUND($I80*R80,4)</f>
        <v>0</v>
      </c>
      <c r="U80" s="50"/>
      <c r="V80" s="50"/>
      <c r="W80" s="50"/>
      <c r="X80" s="50"/>
      <c r="Y80" s="51"/>
    </row>
    <row r="81" spans="1:25" ht="64.5" thickBot="1" x14ac:dyDescent="0.3">
      <c r="A81" s="63" t="s">
        <v>85</v>
      </c>
      <c r="B81" s="13">
        <v>2</v>
      </c>
      <c r="C81" s="52" t="s">
        <v>154</v>
      </c>
      <c r="D81" s="52" t="s">
        <v>153</v>
      </c>
      <c r="E81" s="52" t="s">
        <v>85</v>
      </c>
      <c r="F81" s="52" t="s">
        <v>85</v>
      </c>
      <c r="G81" s="52" t="s">
        <v>85</v>
      </c>
      <c r="H81" s="53" t="s">
        <v>88</v>
      </c>
      <c r="I81" s="54">
        <v>80</v>
      </c>
      <c r="J81" s="65"/>
      <c r="K81" s="13">
        <v>1</v>
      </c>
      <c r="L81" s="55"/>
      <c r="M81" s="56"/>
      <c r="N81" s="57">
        <f>IF(M81&gt;0,ROUND(L81/M81,4),0)</f>
        <v>0</v>
      </c>
      <c r="O81" s="58"/>
      <c r="P81" s="59"/>
      <c r="Q81" s="57">
        <f>ROUND(ROUND(N81,4)*(1-O81),4)</f>
        <v>0</v>
      </c>
      <c r="R81" s="57">
        <f>ROUND(ROUND(Q81,4)*(1+P81),4)</f>
        <v>0</v>
      </c>
      <c r="S81" s="57">
        <f>ROUND($I81*Q81,4)</f>
        <v>0</v>
      </c>
      <c r="T81" s="57">
        <f>ROUND($I81*R81,4)</f>
        <v>0</v>
      </c>
      <c r="U81" s="60"/>
      <c r="V81" s="60"/>
      <c r="W81" s="60"/>
      <c r="X81" s="60"/>
      <c r="Y81" s="61"/>
    </row>
    <row r="82" spans="1:25" ht="13.5" thickBot="1" x14ac:dyDescent="0.3">
      <c r="R82" s="39" t="s">
        <v>89</v>
      </c>
      <c r="S82" s="40">
        <f>SUM(S80:S81)</f>
        <v>0</v>
      </c>
      <c r="T82" s="41">
        <f>SUM(T80:T81)</f>
        <v>0</v>
      </c>
    </row>
    <row r="84" spans="1:25" ht="13.5" thickBot="1" x14ac:dyDescent="0.3"/>
    <row r="85" spans="1:25" ht="13.5" thickBot="1" x14ac:dyDescent="0.3">
      <c r="A85" s="33" t="s">
        <v>55</v>
      </c>
      <c r="B85" s="36" t="s">
        <v>155</v>
      </c>
      <c r="C85" s="19" t="s">
        <v>156</v>
      </c>
      <c r="D85" s="19"/>
      <c r="E85" s="19"/>
      <c r="F85" s="19"/>
      <c r="G85" s="19"/>
      <c r="H85" s="19" t="s">
        <v>58</v>
      </c>
      <c r="I85" s="19"/>
      <c r="J85" s="8"/>
      <c r="K85" s="7"/>
      <c r="L85" s="19" t="s">
        <v>157</v>
      </c>
      <c r="M85" s="19"/>
      <c r="N85" s="19"/>
      <c r="O85" s="19"/>
      <c r="P85" s="19"/>
      <c r="Q85" s="19"/>
      <c r="R85" s="19"/>
      <c r="S85" s="19"/>
      <c r="T85" s="19"/>
      <c r="U85" s="19"/>
      <c r="V85" s="19"/>
      <c r="W85" s="19"/>
      <c r="X85" s="19"/>
      <c r="Y85" s="8"/>
    </row>
    <row r="86" spans="1:25" ht="51.75" thickBot="1" x14ac:dyDescent="0.3">
      <c r="A86" s="34" t="s">
        <v>60</v>
      </c>
      <c r="B86" s="20" t="s">
        <v>61</v>
      </c>
      <c r="C86" s="21" t="s">
        <v>62</v>
      </c>
      <c r="D86" s="21" t="s">
        <v>63</v>
      </c>
      <c r="E86" s="21" t="s">
        <v>64</v>
      </c>
      <c r="F86" s="21" t="s">
        <v>65</v>
      </c>
      <c r="G86" s="21" t="s">
        <v>66</v>
      </c>
      <c r="H86" s="21" t="s">
        <v>67</v>
      </c>
      <c r="I86" s="21" t="s">
        <v>68</v>
      </c>
      <c r="J86" s="22" t="s">
        <v>69</v>
      </c>
      <c r="K86" s="20" t="s">
        <v>70</v>
      </c>
      <c r="L86" s="21" t="s">
        <v>71</v>
      </c>
      <c r="M86" s="21" t="s">
        <v>72</v>
      </c>
      <c r="N86" s="21" t="s">
        <v>73</v>
      </c>
      <c r="O86" s="21" t="s">
        <v>74</v>
      </c>
      <c r="P86" s="21" t="s">
        <v>75</v>
      </c>
      <c r="Q86" s="21" t="s">
        <v>76</v>
      </c>
      <c r="R86" s="21" t="s">
        <v>77</v>
      </c>
      <c r="S86" s="21" t="s">
        <v>78</v>
      </c>
      <c r="T86" s="21" t="s">
        <v>79</v>
      </c>
      <c r="U86" s="21" t="s">
        <v>80</v>
      </c>
      <c r="V86" s="21" t="s">
        <v>81</v>
      </c>
      <c r="W86" s="21" t="s">
        <v>82</v>
      </c>
      <c r="X86" s="21" t="s">
        <v>83</v>
      </c>
      <c r="Y86" s="22" t="s">
        <v>84</v>
      </c>
    </row>
    <row r="87" spans="1:25" ht="63.75" x14ac:dyDescent="0.25">
      <c r="A87" s="62" t="s">
        <v>85</v>
      </c>
      <c r="B87" s="9">
        <v>1</v>
      </c>
      <c r="C87" s="42" t="s">
        <v>158</v>
      </c>
      <c r="D87" s="42" t="s">
        <v>159</v>
      </c>
      <c r="E87" s="42" t="s">
        <v>85</v>
      </c>
      <c r="F87" s="42" t="s">
        <v>85</v>
      </c>
      <c r="G87" s="42" t="s">
        <v>85</v>
      </c>
      <c r="H87" s="43" t="s">
        <v>88</v>
      </c>
      <c r="I87" s="44">
        <v>1</v>
      </c>
      <c r="J87" s="64"/>
      <c r="K87" s="9">
        <v>1</v>
      </c>
      <c r="L87" s="45"/>
      <c r="M87" s="46"/>
      <c r="N87" s="47">
        <f>IF(M87&gt;0,ROUND(L87/M87,4),0)</f>
        <v>0</v>
      </c>
      <c r="O87" s="48"/>
      <c r="P87" s="49"/>
      <c r="Q87" s="47">
        <f>ROUND(ROUND(N87,4)*(1-O87),4)</f>
        <v>0</v>
      </c>
      <c r="R87" s="47">
        <f>ROUND(ROUND(Q87,4)*(1+P87),4)</f>
        <v>0</v>
      </c>
      <c r="S87" s="47">
        <f>ROUND($I87*Q87,4)</f>
        <v>0</v>
      </c>
      <c r="T87" s="47">
        <f>ROUND($I87*R87,4)</f>
        <v>0</v>
      </c>
      <c r="U87" s="50"/>
      <c r="V87" s="50"/>
      <c r="W87" s="50"/>
      <c r="X87" s="50"/>
      <c r="Y87" s="51"/>
    </row>
    <row r="88" spans="1:25" ht="63.75" x14ac:dyDescent="0.25">
      <c r="A88" s="76" t="s">
        <v>85</v>
      </c>
      <c r="B88" s="11">
        <v>2</v>
      </c>
      <c r="C88" s="66" t="s">
        <v>160</v>
      </c>
      <c r="D88" s="66" t="s">
        <v>161</v>
      </c>
      <c r="E88" s="66" t="s">
        <v>85</v>
      </c>
      <c r="F88" s="66" t="s">
        <v>85</v>
      </c>
      <c r="G88" s="66" t="s">
        <v>85</v>
      </c>
      <c r="H88" s="67" t="s">
        <v>88</v>
      </c>
      <c r="I88" s="68">
        <v>2</v>
      </c>
      <c r="J88" s="77"/>
      <c r="K88" s="11">
        <v>1</v>
      </c>
      <c r="L88" s="69"/>
      <c r="M88" s="70"/>
      <c r="N88" s="71">
        <f>IF(M88&gt;0,ROUND(L88/M88,4),0)</f>
        <v>0</v>
      </c>
      <c r="O88" s="72"/>
      <c r="P88" s="73"/>
      <c r="Q88" s="71">
        <f>ROUND(ROUND(N88,4)*(1-O88),4)</f>
        <v>0</v>
      </c>
      <c r="R88" s="71">
        <f>ROUND(ROUND(Q88,4)*(1+P88),4)</f>
        <v>0</v>
      </c>
      <c r="S88" s="71">
        <f>ROUND($I88*Q88,4)</f>
        <v>0</v>
      </c>
      <c r="T88" s="71">
        <f>ROUND($I88*R88,4)</f>
        <v>0</v>
      </c>
      <c r="U88" s="74"/>
      <c r="V88" s="74"/>
      <c r="W88" s="74"/>
      <c r="X88" s="74"/>
      <c r="Y88" s="75"/>
    </row>
    <row r="89" spans="1:25" ht="63.75" x14ac:dyDescent="0.25">
      <c r="A89" s="76" t="s">
        <v>85</v>
      </c>
      <c r="B89" s="11">
        <v>3</v>
      </c>
      <c r="C89" s="66" t="s">
        <v>162</v>
      </c>
      <c r="D89" s="66" t="s">
        <v>163</v>
      </c>
      <c r="E89" s="66" t="s">
        <v>85</v>
      </c>
      <c r="F89" s="66" t="s">
        <v>85</v>
      </c>
      <c r="G89" s="66" t="s">
        <v>85</v>
      </c>
      <c r="H89" s="67" t="s">
        <v>88</v>
      </c>
      <c r="I89" s="68">
        <v>1</v>
      </c>
      <c r="J89" s="77"/>
      <c r="K89" s="11">
        <v>1</v>
      </c>
      <c r="L89" s="69"/>
      <c r="M89" s="70"/>
      <c r="N89" s="71">
        <f>IF(M89&gt;0,ROUND(L89/M89,4),0)</f>
        <v>0</v>
      </c>
      <c r="O89" s="72"/>
      <c r="P89" s="73"/>
      <c r="Q89" s="71">
        <f>ROUND(ROUND(N89,4)*(1-O89),4)</f>
        <v>0</v>
      </c>
      <c r="R89" s="71">
        <f>ROUND(ROUND(Q89,4)*(1+P89),4)</f>
        <v>0</v>
      </c>
      <c r="S89" s="71">
        <f>ROUND($I89*Q89,4)</f>
        <v>0</v>
      </c>
      <c r="T89" s="71">
        <f>ROUND($I89*R89,4)</f>
        <v>0</v>
      </c>
      <c r="U89" s="74"/>
      <c r="V89" s="74"/>
      <c r="W89" s="74"/>
      <c r="X89" s="74"/>
      <c r="Y89" s="75"/>
    </row>
    <row r="90" spans="1:25" ht="64.5" thickBot="1" x14ac:dyDescent="0.3">
      <c r="A90" s="63" t="s">
        <v>85</v>
      </c>
      <c r="B90" s="13">
        <v>4</v>
      </c>
      <c r="C90" s="52" t="s">
        <v>164</v>
      </c>
      <c r="D90" s="52" t="s">
        <v>165</v>
      </c>
      <c r="E90" s="52" t="s">
        <v>85</v>
      </c>
      <c r="F90" s="52" t="s">
        <v>85</v>
      </c>
      <c r="G90" s="52" t="s">
        <v>85</v>
      </c>
      <c r="H90" s="53" t="s">
        <v>88</v>
      </c>
      <c r="I90" s="54">
        <v>1</v>
      </c>
      <c r="J90" s="65"/>
      <c r="K90" s="13">
        <v>1</v>
      </c>
      <c r="L90" s="55"/>
      <c r="M90" s="56"/>
      <c r="N90" s="57">
        <f>IF(M90&gt;0,ROUND(L90/M90,4),0)</f>
        <v>0</v>
      </c>
      <c r="O90" s="58"/>
      <c r="P90" s="59"/>
      <c r="Q90" s="57">
        <f>ROUND(ROUND(N90,4)*(1-O90),4)</f>
        <v>0</v>
      </c>
      <c r="R90" s="57">
        <f>ROUND(ROUND(Q90,4)*(1+P90),4)</f>
        <v>0</v>
      </c>
      <c r="S90" s="57">
        <f>ROUND($I90*Q90,4)</f>
        <v>0</v>
      </c>
      <c r="T90" s="57">
        <f>ROUND($I90*R90,4)</f>
        <v>0</v>
      </c>
      <c r="U90" s="60"/>
      <c r="V90" s="60"/>
      <c r="W90" s="60"/>
      <c r="X90" s="60"/>
      <c r="Y90" s="61"/>
    </row>
    <row r="91" spans="1:25" ht="13.5" thickBot="1" x14ac:dyDescent="0.3">
      <c r="R91" s="39" t="s">
        <v>89</v>
      </c>
      <c r="S91" s="40">
        <f>SUM(S87:S90)</f>
        <v>0</v>
      </c>
      <c r="T91" s="41">
        <f>SUM(T87:T90)</f>
        <v>0</v>
      </c>
    </row>
    <row r="93" spans="1:25" ht="13.5" thickBot="1" x14ac:dyDescent="0.3"/>
    <row r="94" spans="1:25" ht="13.5" thickBot="1" x14ac:dyDescent="0.3">
      <c r="A94" s="33" t="s">
        <v>55</v>
      </c>
      <c r="B94" s="36" t="s">
        <v>166</v>
      </c>
      <c r="C94" s="19" t="s">
        <v>167</v>
      </c>
      <c r="D94" s="19"/>
      <c r="E94" s="19"/>
      <c r="F94" s="19"/>
      <c r="G94" s="19"/>
      <c r="H94" s="19" t="s">
        <v>168</v>
      </c>
      <c r="I94" s="19"/>
      <c r="J94" s="8"/>
      <c r="K94" s="7"/>
      <c r="L94" s="19" t="s">
        <v>169</v>
      </c>
      <c r="M94" s="19"/>
      <c r="N94" s="19"/>
      <c r="O94" s="19"/>
      <c r="P94" s="19"/>
      <c r="Q94" s="19"/>
      <c r="R94" s="19"/>
      <c r="S94" s="19"/>
      <c r="T94" s="19"/>
      <c r="U94" s="19"/>
      <c r="V94" s="19"/>
      <c r="W94" s="19"/>
      <c r="X94" s="19"/>
      <c r="Y94" s="8"/>
    </row>
    <row r="95" spans="1:25" ht="51.75" thickBot="1" x14ac:dyDescent="0.3">
      <c r="A95" s="34" t="s">
        <v>60</v>
      </c>
      <c r="B95" s="20" t="s">
        <v>61</v>
      </c>
      <c r="C95" s="21" t="s">
        <v>62</v>
      </c>
      <c r="D95" s="21" t="s">
        <v>63</v>
      </c>
      <c r="E95" s="21" t="s">
        <v>64</v>
      </c>
      <c r="F95" s="21" t="s">
        <v>65</v>
      </c>
      <c r="G95" s="21" t="s">
        <v>66</v>
      </c>
      <c r="H95" s="21" t="s">
        <v>67</v>
      </c>
      <c r="I95" s="21" t="s">
        <v>68</v>
      </c>
      <c r="J95" s="22" t="s">
        <v>69</v>
      </c>
      <c r="K95" s="20" t="s">
        <v>70</v>
      </c>
      <c r="L95" s="21" t="s">
        <v>71</v>
      </c>
      <c r="M95" s="21" t="s">
        <v>72</v>
      </c>
      <c r="N95" s="21" t="s">
        <v>73</v>
      </c>
      <c r="O95" s="21" t="s">
        <v>74</v>
      </c>
      <c r="P95" s="21" t="s">
        <v>75</v>
      </c>
      <c r="Q95" s="21" t="s">
        <v>76</v>
      </c>
      <c r="R95" s="21" t="s">
        <v>77</v>
      </c>
      <c r="S95" s="21" t="s">
        <v>78</v>
      </c>
      <c r="T95" s="21" t="s">
        <v>79</v>
      </c>
      <c r="U95" s="21" t="s">
        <v>80</v>
      </c>
      <c r="V95" s="21" t="s">
        <v>81</v>
      </c>
      <c r="W95" s="21" t="s">
        <v>82</v>
      </c>
      <c r="X95" s="21" t="s">
        <v>83</v>
      </c>
      <c r="Y95" s="22" t="s">
        <v>84</v>
      </c>
    </row>
    <row r="96" spans="1:25" ht="51" x14ac:dyDescent="0.25">
      <c r="A96" s="62" t="s">
        <v>85</v>
      </c>
      <c r="B96" s="9">
        <v>1</v>
      </c>
      <c r="C96" s="42" t="s">
        <v>170</v>
      </c>
      <c r="D96" s="42" t="s">
        <v>171</v>
      </c>
      <c r="E96" s="42" t="s">
        <v>85</v>
      </c>
      <c r="F96" s="42" t="s">
        <v>85</v>
      </c>
      <c r="G96" s="42" t="s">
        <v>85</v>
      </c>
      <c r="H96" s="43" t="s">
        <v>88</v>
      </c>
      <c r="I96" s="44">
        <v>80</v>
      </c>
      <c r="J96" s="64"/>
      <c r="K96" s="9">
        <v>1</v>
      </c>
      <c r="L96" s="45"/>
      <c r="M96" s="46"/>
      <c r="N96" s="47">
        <f>IF(M96&gt;0,ROUND(L96/M96,4),0)</f>
        <v>0</v>
      </c>
      <c r="O96" s="48"/>
      <c r="P96" s="49"/>
      <c r="Q96" s="47">
        <f>ROUND(ROUND(N96,4)*(1-O96),4)</f>
        <v>0</v>
      </c>
      <c r="R96" s="47">
        <f>ROUND(ROUND(Q96,4)*(1+P96),4)</f>
        <v>0</v>
      </c>
      <c r="S96" s="47">
        <f>ROUND($I96*Q96,4)</f>
        <v>0</v>
      </c>
      <c r="T96" s="47">
        <f>ROUND($I96*R96,4)</f>
        <v>0</v>
      </c>
      <c r="U96" s="50"/>
      <c r="V96" s="50"/>
      <c r="W96" s="50"/>
      <c r="X96" s="50"/>
      <c r="Y96" s="51"/>
    </row>
    <row r="97" spans="1:25" ht="51.75" thickBot="1" x14ac:dyDescent="0.3">
      <c r="A97" s="63" t="s">
        <v>85</v>
      </c>
      <c r="B97" s="13">
        <v>2</v>
      </c>
      <c r="C97" s="52" t="s">
        <v>172</v>
      </c>
      <c r="D97" s="52" t="s">
        <v>173</v>
      </c>
      <c r="E97" s="52" t="s">
        <v>85</v>
      </c>
      <c r="F97" s="52" t="s">
        <v>85</v>
      </c>
      <c r="G97" s="52" t="s">
        <v>85</v>
      </c>
      <c r="H97" s="53" t="s">
        <v>88</v>
      </c>
      <c r="I97" s="54">
        <v>70</v>
      </c>
      <c r="J97" s="65"/>
      <c r="K97" s="13">
        <v>1</v>
      </c>
      <c r="L97" s="55"/>
      <c r="M97" s="56"/>
      <c r="N97" s="57">
        <f>IF(M97&gt;0,ROUND(L97/M97,4),0)</f>
        <v>0</v>
      </c>
      <c r="O97" s="58"/>
      <c r="P97" s="59"/>
      <c r="Q97" s="57">
        <f>ROUND(ROUND(N97,4)*(1-O97),4)</f>
        <v>0</v>
      </c>
      <c r="R97" s="57">
        <f>ROUND(ROUND(Q97,4)*(1+P97),4)</f>
        <v>0</v>
      </c>
      <c r="S97" s="57">
        <f>ROUND($I97*Q97,4)</f>
        <v>0</v>
      </c>
      <c r="T97" s="57">
        <f>ROUND($I97*R97,4)</f>
        <v>0</v>
      </c>
      <c r="U97" s="60"/>
      <c r="V97" s="60"/>
      <c r="W97" s="60"/>
      <c r="X97" s="60"/>
      <c r="Y97" s="61"/>
    </row>
    <row r="98" spans="1:25" ht="13.5" thickBot="1" x14ac:dyDescent="0.3">
      <c r="R98" s="39" t="s">
        <v>89</v>
      </c>
      <c r="S98" s="40">
        <f>SUM(S96:S97)</f>
        <v>0</v>
      </c>
      <c r="T98" s="41">
        <f>SUM(T96:T97)</f>
        <v>0</v>
      </c>
    </row>
  </sheetData>
  <sheetProtection algorithmName="SHA-512" hashValue="UeAzetFbmC5VDdpoPqEESvuelxBjr3X9CHEznTkuzlIg8/52MOKY1hxvcERx0IpeCcIIKSbS8PxNZ2hoP3ntag==" saltValue="/Vi74cks+Nj8P/nn52RCvQ==" spinCount="100000" sheet="1" objects="1" scenarios="1"/>
  <pageMargins left="0.78740157021416557" right="0.78740157021416557" top="0.78740157021416557" bottom="0.78740157021416557" header="0.59055116441514754" footer="0.59055116441514754"/>
  <pageSetup paperSize="9" scale="32" fitToHeight="0" pageOrder="overThenDown" orientation="landscape" r:id="rId1"/>
  <headerFooter>
    <oddHeader>&amp;ROBR-8A</oddHeader>
    <oddFooter>&amp;LJN št. 16-09/20&amp;RStran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8"/>
  <sheetViews>
    <sheetView topLeftCell="B1" workbookViewId="0"/>
  </sheetViews>
  <sheetFormatPr defaultRowHeight="12.75" x14ac:dyDescent="0.25"/>
  <cols>
    <col min="1" max="1" width="15.7109375" style="1" hidden="1" customWidth="1"/>
    <col min="2" max="2" width="7.28515625" style="1" customWidth="1"/>
    <col min="3" max="3" width="30.85546875" style="1" customWidth="1"/>
    <col min="4" max="4" width="63.5703125" style="1" customWidth="1"/>
    <col min="5" max="5" width="34" style="1" customWidth="1"/>
    <col min="6" max="6" width="32.2851562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174</v>
      </c>
      <c r="C5" s="2" t="s">
        <v>175</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33" t="s">
        <v>55</v>
      </c>
      <c r="B11" s="36" t="s">
        <v>56</v>
      </c>
      <c r="C11" s="19" t="s">
        <v>176</v>
      </c>
      <c r="D11" s="19"/>
      <c r="E11" s="19"/>
      <c r="F11" s="19"/>
      <c r="G11" s="19"/>
      <c r="H11" s="19" t="s">
        <v>168</v>
      </c>
      <c r="I11" s="19"/>
      <c r="J11" s="8"/>
      <c r="K11" s="7"/>
      <c r="L11" s="19" t="s">
        <v>177</v>
      </c>
      <c r="M11" s="19"/>
      <c r="N11" s="19"/>
      <c r="O11" s="19"/>
      <c r="P11" s="19"/>
      <c r="Q11" s="19"/>
      <c r="R11" s="19"/>
      <c r="S11" s="19"/>
      <c r="T11" s="19"/>
      <c r="U11" s="19"/>
      <c r="V11" s="19"/>
      <c r="W11" s="19"/>
      <c r="X11" s="19"/>
      <c r="Y11" s="8"/>
    </row>
    <row r="12" spans="1:25" ht="51.75" thickBot="1" x14ac:dyDescent="0.3">
      <c r="A12" s="3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51" x14ac:dyDescent="0.25">
      <c r="A13" s="62" t="s">
        <v>85</v>
      </c>
      <c r="B13" s="9">
        <v>1</v>
      </c>
      <c r="C13" s="42" t="s">
        <v>178</v>
      </c>
      <c r="D13" s="42" t="s">
        <v>179</v>
      </c>
      <c r="E13" s="42" t="s">
        <v>180</v>
      </c>
      <c r="F13" s="42" t="s">
        <v>85</v>
      </c>
      <c r="G13" s="42" t="s">
        <v>85</v>
      </c>
      <c r="H13" s="43" t="s">
        <v>88</v>
      </c>
      <c r="I13" s="44">
        <v>27</v>
      </c>
      <c r="J13" s="64"/>
      <c r="K13" s="9">
        <v>1</v>
      </c>
      <c r="L13" s="45"/>
      <c r="M13" s="46"/>
      <c r="N13" s="47">
        <f>IF(M13&gt;0,ROUND(L13/M13,4),0)</f>
        <v>0</v>
      </c>
      <c r="O13" s="48"/>
      <c r="P13" s="49"/>
      <c r="Q13" s="47">
        <f>ROUND(ROUND(N13,4)*(1-O13),4)</f>
        <v>0</v>
      </c>
      <c r="R13" s="47">
        <f>ROUND(ROUND(Q13,4)*(1+P13),4)</f>
        <v>0</v>
      </c>
      <c r="S13" s="47">
        <f>ROUND($I13*Q13,4)</f>
        <v>0</v>
      </c>
      <c r="T13" s="47">
        <f>ROUND($I13*R13,4)</f>
        <v>0</v>
      </c>
      <c r="U13" s="50"/>
      <c r="V13" s="50"/>
      <c r="W13" s="50"/>
      <c r="X13" s="50"/>
      <c r="Y13" s="51"/>
    </row>
    <row r="14" spans="1:25" ht="127.5" x14ac:dyDescent="0.25">
      <c r="A14" s="76" t="s">
        <v>85</v>
      </c>
      <c r="B14" s="11">
        <v>2</v>
      </c>
      <c r="C14" s="66" t="s">
        <v>181</v>
      </c>
      <c r="D14" s="66" t="s">
        <v>182</v>
      </c>
      <c r="E14" s="66" t="s">
        <v>85</v>
      </c>
      <c r="F14" s="66" t="s">
        <v>85</v>
      </c>
      <c r="G14" s="66" t="s">
        <v>85</v>
      </c>
      <c r="H14" s="67" t="s">
        <v>88</v>
      </c>
      <c r="I14" s="68">
        <v>252</v>
      </c>
      <c r="J14" s="77"/>
      <c r="K14" s="11">
        <v>1</v>
      </c>
      <c r="L14" s="69"/>
      <c r="M14" s="70"/>
      <c r="N14" s="71">
        <f>IF(M14&gt;0,ROUND(L14/M14,4),0)</f>
        <v>0</v>
      </c>
      <c r="O14" s="72"/>
      <c r="P14" s="73"/>
      <c r="Q14" s="71">
        <f>ROUND(ROUND(N14,4)*(1-O14),4)</f>
        <v>0</v>
      </c>
      <c r="R14" s="71">
        <f>ROUND(ROUND(Q14,4)*(1+P14),4)</f>
        <v>0</v>
      </c>
      <c r="S14" s="71">
        <f>ROUND($I14*Q14,4)</f>
        <v>0</v>
      </c>
      <c r="T14" s="71">
        <f>ROUND($I14*R14,4)</f>
        <v>0</v>
      </c>
      <c r="U14" s="74"/>
      <c r="V14" s="74"/>
      <c r="W14" s="74"/>
      <c r="X14" s="74"/>
      <c r="Y14" s="75"/>
    </row>
    <row r="15" spans="1:25" ht="77.25" thickBot="1" x14ac:dyDescent="0.3">
      <c r="A15" s="63" t="s">
        <v>85</v>
      </c>
      <c r="B15" s="13">
        <v>3</v>
      </c>
      <c r="C15" s="52" t="s">
        <v>183</v>
      </c>
      <c r="D15" s="52" t="s">
        <v>184</v>
      </c>
      <c r="E15" s="52" t="s">
        <v>85</v>
      </c>
      <c r="F15" s="52" t="s">
        <v>85</v>
      </c>
      <c r="G15" s="52" t="s">
        <v>85</v>
      </c>
      <c r="H15" s="53" t="s">
        <v>88</v>
      </c>
      <c r="I15" s="54">
        <v>15</v>
      </c>
      <c r="J15" s="65"/>
      <c r="K15" s="13">
        <v>1</v>
      </c>
      <c r="L15" s="55"/>
      <c r="M15" s="56"/>
      <c r="N15" s="57">
        <f>IF(M15&gt;0,ROUND(L15/M15,4),0)</f>
        <v>0</v>
      </c>
      <c r="O15" s="58"/>
      <c r="P15" s="59"/>
      <c r="Q15" s="57">
        <f>ROUND(ROUND(N15,4)*(1-O15),4)</f>
        <v>0</v>
      </c>
      <c r="R15" s="57">
        <f>ROUND(ROUND(Q15,4)*(1+P15),4)</f>
        <v>0</v>
      </c>
      <c r="S15" s="57">
        <f>ROUND($I15*Q15,4)</f>
        <v>0</v>
      </c>
      <c r="T15" s="57">
        <f>ROUND($I15*R15,4)</f>
        <v>0</v>
      </c>
      <c r="U15" s="60"/>
      <c r="V15" s="60"/>
      <c r="W15" s="60"/>
      <c r="X15" s="60"/>
      <c r="Y15" s="61"/>
    </row>
    <row r="16" spans="1:25" ht="13.5" thickBot="1" x14ac:dyDescent="0.3">
      <c r="R16" s="39" t="s">
        <v>89</v>
      </c>
      <c r="S16" s="40">
        <f>SUM(S13:S15)</f>
        <v>0</v>
      </c>
      <c r="T16" s="41">
        <f>SUM(T13:T15)</f>
        <v>0</v>
      </c>
    </row>
    <row r="18" spans="1:25" ht="13.5" thickBot="1" x14ac:dyDescent="0.3"/>
    <row r="19" spans="1:25" ht="13.5" thickBot="1" x14ac:dyDescent="0.3">
      <c r="A19" s="33" t="s">
        <v>55</v>
      </c>
      <c r="B19" s="36" t="s">
        <v>90</v>
      </c>
      <c r="C19" s="19" t="s">
        <v>185</v>
      </c>
      <c r="D19" s="19"/>
      <c r="E19" s="19"/>
      <c r="F19" s="19"/>
      <c r="G19" s="19"/>
      <c r="H19" s="19" t="s">
        <v>58</v>
      </c>
      <c r="I19" s="19"/>
      <c r="J19" s="8"/>
      <c r="K19" s="7"/>
      <c r="L19" s="19" t="s">
        <v>186</v>
      </c>
      <c r="M19" s="19"/>
      <c r="N19" s="19"/>
      <c r="O19" s="19"/>
      <c r="P19" s="19"/>
      <c r="Q19" s="19"/>
      <c r="R19" s="19"/>
      <c r="S19" s="19"/>
      <c r="T19" s="19"/>
      <c r="U19" s="19"/>
      <c r="V19" s="19"/>
      <c r="W19" s="19"/>
      <c r="X19" s="19"/>
      <c r="Y19" s="8"/>
    </row>
    <row r="20" spans="1:25" ht="51.75" thickBot="1" x14ac:dyDescent="0.3">
      <c r="A20" s="3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114.75" x14ac:dyDescent="0.25">
      <c r="A21" s="62" t="s">
        <v>85</v>
      </c>
      <c r="B21" s="9">
        <v>1</v>
      </c>
      <c r="C21" s="42" t="s">
        <v>187</v>
      </c>
      <c r="D21" s="42" t="s">
        <v>188</v>
      </c>
      <c r="E21" s="42" t="s">
        <v>189</v>
      </c>
      <c r="F21" s="42" t="s">
        <v>85</v>
      </c>
      <c r="G21" s="42" t="s">
        <v>85</v>
      </c>
      <c r="H21" s="43" t="s">
        <v>88</v>
      </c>
      <c r="I21" s="44">
        <v>3</v>
      </c>
      <c r="J21" s="64"/>
      <c r="K21" s="9">
        <v>1</v>
      </c>
      <c r="L21" s="45"/>
      <c r="M21" s="46"/>
      <c r="N21" s="47">
        <f>IF(M21&gt;0,ROUND(L21/M21,4),0)</f>
        <v>0</v>
      </c>
      <c r="O21" s="48"/>
      <c r="P21" s="49"/>
      <c r="Q21" s="47">
        <f>ROUND(ROUND(N21,4)*(1-O21),4)</f>
        <v>0</v>
      </c>
      <c r="R21" s="47">
        <f>ROUND(ROUND(Q21,4)*(1+P21),4)</f>
        <v>0</v>
      </c>
      <c r="S21" s="47">
        <f>ROUND($I21*Q21,4)</f>
        <v>0</v>
      </c>
      <c r="T21" s="47">
        <f>ROUND($I21*R21,4)</f>
        <v>0</v>
      </c>
      <c r="U21" s="50"/>
      <c r="V21" s="50"/>
      <c r="W21" s="50"/>
      <c r="X21" s="50"/>
      <c r="Y21" s="51"/>
    </row>
    <row r="22" spans="1:25" ht="166.5" thickBot="1" x14ac:dyDescent="0.3">
      <c r="A22" s="63" t="s">
        <v>85</v>
      </c>
      <c r="B22" s="13">
        <v>2</v>
      </c>
      <c r="C22" s="52" t="s">
        <v>187</v>
      </c>
      <c r="D22" s="52" t="s">
        <v>190</v>
      </c>
      <c r="E22" s="52" t="s">
        <v>191</v>
      </c>
      <c r="F22" s="52" t="s">
        <v>192</v>
      </c>
      <c r="G22" s="52" t="s">
        <v>85</v>
      </c>
      <c r="H22" s="53" t="s">
        <v>88</v>
      </c>
      <c r="I22" s="54">
        <v>30</v>
      </c>
      <c r="J22" s="65"/>
      <c r="K22" s="13">
        <v>1</v>
      </c>
      <c r="L22" s="55"/>
      <c r="M22" s="56"/>
      <c r="N22" s="57">
        <f>IF(M22&gt;0,ROUND(L22/M22,4),0)</f>
        <v>0</v>
      </c>
      <c r="O22" s="58"/>
      <c r="P22" s="59"/>
      <c r="Q22" s="57">
        <f>ROUND(ROUND(N22,4)*(1-O22),4)</f>
        <v>0</v>
      </c>
      <c r="R22" s="57">
        <f>ROUND(ROUND(Q22,4)*(1+P22),4)</f>
        <v>0</v>
      </c>
      <c r="S22" s="57">
        <f>ROUND($I22*Q22,4)</f>
        <v>0</v>
      </c>
      <c r="T22" s="57">
        <f>ROUND($I22*R22,4)</f>
        <v>0</v>
      </c>
      <c r="U22" s="60"/>
      <c r="V22" s="60"/>
      <c r="W22" s="60"/>
      <c r="X22" s="60"/>
      <c r="Y22" s="61"/>
    </row>
    <row r="23" spans="1:25" ht="13.5" thickBot="1" x14ac:dyDescent="0.3">
      <c r="R23" s="39" t="s">
        <v>89</v>
      </c>
      <c r="S23" s="40">
        <f>SUM(S21:S22)</f>
        <v>0</v>
      </c>
      <c r="T23" s="41">
        <f>SUM(T21:T22)</f>
        <v>0</v>
      </c>
    </row>
    <row r="25" spans="1:25" ht="13.5" thickBot="1" x14ac:dyDescent="0.3"/>
    <row r="26" spans="1:25" ht="13.5" thickBot="1" x14ac:dyDescent="0.3">
      <c r="A26" s="33" t="s">
        <v>55</v>
      </c>
      <c r="B26" s="36" t="s">
        <v>95</v>
      </c>
      <c r="C26" s="19" t="s">
        <v>193</v>
      </c>
      <c r="D26" s="19"/>
      <c r="E26" s="19"/>
      <c r="F26" s="19"/>
      <c r="G26" s="19"/>
      <c r="H26" s="19" t="s">
        <v>58</v>
      </c>
      <c r="I26" s="19"/>
      <c r="J26" s="8"/>
      <c r="K26" s="7"/>
      <c r="L26" s="19" t="s">
        <v>194</v>
      </c>
      <c r="M26" s="19"/>
      <c r="N26" s="19"/>
      <c r="O26" s="19"/>
      <c r="P26" s="19"/>
      <c r="Q26" s="19"/>
      <c r="R26" s="19"/>
      <c r="S26" s="19"/>
      <c r="T26" s="19"/>
      <c r="U26" s="19"/>
      <c r="V26" s="19"/>
      <c r="W26" s="19"/>
      <c r="X26" s="19"/>
      <c r="Y26" s="8"/>
    </row>
    <row r="27" spans="1:25" ht="51.75" thickBot="1" x14ac:dyDescent="0.3">
      <c r="A27" s="34" t="s">
        <v>60</v>
      </c>
      <c r="B27" s="20" t="s">
        <v>61</v>
      </c>
      <c r="C27" s="21" t="s">
        <v>62</v>
      </c>
      <c r="D27" s="21" t="s">
        <v>63</v>
      </c>
      <c r="E27" s="21" t="s">
        <v>64</v>
      </c>
      <c r="F27" s="21" t="s">
        <v>65</v>
      </c>
      <c r="G27" s="21" t="s">
        <v>66</v>
      </c>
      <c r="H27" s="21" t="s">
        <v>67</v>
      </c>
      <c r="I27" s="21" t="s">
        <v>68</v>
      </c>
      <c r="J27" s="22" t="s">
        <v>69</v>
      </c>
      <c r="K27" s="20" t="s">
        <v>70</v>
      </c>
      <c r="L27" s="21" t="s">
        <v>71</v>
      </c>
      <c r="M27" s="21" t="s">
        <v>72</v>
      </c>
      <c r="N27" s="21" t="s">
        <v>73</v>
      </c>
      <c r="O27" s="21" t="s">
        <v>74</v>
      </c>
      <c r="P27" s="21" t="s">
        <v>75</v>
      </c>
      <c r="Q27" s="21" t="s">
        <v>76</v>
      </c>
      <c r="R27" s="21" t="s">
        <v>77</v>
      </c>
      <c r="S27" s="21" t="s">
        <v>78</v>
      </c>
      <c r="T27" s="21" t="s">
        <v>79</v>
      </c>
      <c r="U27" s="21" t="s">
        <v>80</v>
      </c>
      <c r="V27" s="21" t="s">
        <v>81</v>
      </c>
      <c r="W27" s="21" t="s">
        <v>82</v>
      </c>
      <c r="X27" s="21" t="s">
        <v>83</v>
      </c>
      <c r="Y27" s="22" t="s">
        <v>84</v>
      </c>
    </row>
    <row r="28" spans="1:25" ht="39" thickBot="1" x14ac:dyDescent="0.3">
      <c r="A28" s="35" t="s">
        <v>85</v>
      </c>
      <c r="B28" s="37">
        <v>1</v>
      </c>
      <c r="C28" s="23" t="s">
        <v>195</v>
      </c>
      <c r="D28" s="23" t="s">
        <v>196</v>
      </c>
      <c r="E28" s="23" t="s">
        <v>197</v>
      </c>
      <c r="F28" s="23" t="s">
        <v>85</v>
      </c>
      <c r="G28" s="23" t="s">
        <v>85</v>
      </c>
      <c r="H28" s="24" t="s">
        <v>88</v>
      </c>
      <c r="I28" s="25">
        <v>8</v>
      </c>
      <c r="J28" s="38"/>
      <c r="K28" s="37">
        <v>1</v>
      </c>
      <c r="L28" s="26"/>
      <c r="M28" s="27"/>
      <c r="N28" s="28">
        <f>IF(M28&gt;0,ROUND(L28/M28,4),0)</f>
        <v>0</v>
      </c>
      <c r="O28" s="29"/>
      <c r="P28" s="30"/>
      <c r="Q28" s="28">
        <f>ROUND(ROUND(N28,4)*(1-O28),4)</f>
        <v>0</v>
      </c>
      <c r="R28" s="28">
        <f>ROUND(ROUND(Q28,4)*(1+P28),4)</f>
        <v>0</v>
      </c>
      <c r="S28" s="28">
        <f>ROUND($I28*Q28,4)</f>
        <v>0</v>
      </c>
      <c r="T28" s="28">
        <f>ROUND($I28*R28,4)</f>
        <v>0</v>
      </c>
      <c r="U28" s="31"/>
      <c r="V28" s="31"/>
      <c r="W28" s="31"/>
      <c r="X28" s="31"/>
      <c r="Y28" s="32"/>
    </row>
    <row r="29" spans="1:25" ht="13.5" thickBot="1" x14ac:dyDescent="0.3">
      <c r="R29" s="39" t="s">
        <v>89</v>
      </c>
      <c r="S29" s="40">
        <f>SUM(S28:S28)</f>
        <v>0</v>
      </c>
      <c r="T29" s="41">
        <f>SUM(T28:T28)</f>
        <v>0</v>
      </c>
    </row>
    <row r="31" spans="1:25" ht="13.5" thickBot="1" x14ac:dyDescent="0.3"/>
    <row r="32" spans="1:25" ht="13.5" thickBot="1" x14ac:dyDescent="0.3">
      <c r="A32" s="33" t="s">
        <v>55</v>
      </c>
      <c r="B32" s="36" t="s">
        <v>100</v>
      </c>
      <c r="C32" s="19" t="s">
        <v>198</v>
      </c>
      <c r="D32" s="19"/>
      <c r="E32" s="19"/>
      <c r="F32" s="19"/>
      <c r="G32" s="19"/>
      <c r="H32" s="19" t="s">
        <v>168</v>
      </c>
      <c r="I32" s="19"/>
      <c r="J32" s="8"/>
      <c r="K32" s="7"/>
      <c r="L32" s="19" t="s">
        <v>199</v>
      </c>
      <c r="M32" s="19"/>
      <c r="N32" s="19"/>
      <c r="O32" s="19"/>
      <c r="P32" s="19"/>
      <c r="Q32" s="19"/>
      <c r="R32" s="19"/>
      <c r="S32" s="19"/>
      <c r="T32" s="19"/>
      <c r="U32" s="19"/>
      <c r="V32" s="19"/>
      <c r="W32" s="19"/>
      <c r="X32" s="19"/>
      <c r="Y32" s="8"/>
    </row>
    <row r="33" spans="1:25" ht="51.75" thickBot="1" x14ac:dyDescent="0.3">
      <c r="A33" s="34" t="s">
        <v>60</v>
      </c>
      <c r="B33" s="20" t="s">
        <v>61</v>
      </c>
      <c r="C33" s="21" t="s">
        <v>62</v>
      </c>
      <c r="D33" s="21" t="s">
        <v>63</v>
      </c>
      <c r="E33" s="21" t="s">
        <v>64</v>
      </c>
      <c r="F33" s="21" t="s">
        <v>65</v>
      </c>
      <c r="G33" s="21" t="s">
        <v>66</v>
      </c>
      <c r="H33" s="21" t="s">
        <v>67</v>
      </c>
      <c r="I33" s="21" t="s">
        <v>68</v>
      </c>
      <c r="J33" s="22" t="s">
        <v>69</v>
      </c>
      <c r="K33" s="20" t="s">
        <v>70</v>
      </c>
      <c r="L33" s="21" t="s">
        <v>71</v>
      </c>
      <c r="M33" s="21" t="s">
        <v>72</v>
      </c>
      <c r="N33" s="21" t="s">
        <v>73</v>
      </c>
      <c r="O33" s="21" t="s">
        <v>74</v>
      </c>
      <c r="P33" s="21" t="s">
        <v>75</v>
      </c>
      <c r="Q33" s="21" t="s">
        <v>76</v>
      </c>
      <c r="R33" s="21" t="s">
        <v>77</v>
      </c>
      <c r="S33" s="21" t="s">
        <v>78</v>
      </c>
      <c r="T33" s="21" t="s">
        <v>79</v>
      </c>
      <c r="U33" s="21" t="s">
        <v>80</v>
      </c>
      <c r="V33" s="21" t="s">
        <v>81</v>
      </c>
      <c r="W33" s="21" t="s">
        <v>82</v>
      </c>
      <c r="X33" s="21" t="s">
        <v>83</v>
      </c>
      <c r="Y33" s="22" t="s">
        <v>84</v>
      </c>
    </row>
    <row r="34" spans="1:25" ht="63.75" x14ac:dyDescent="0.25">
      <c r="A34" s="62" t="s">
        <v>85</v>
      </c>
      <c r="B34" s="9">
        <v>1</v>
      </c>
      <c r="C34" s="42" t="s">
        <v>200</v>
      </c>
      <c r="D34" s="42" t="s">
        <v>201</v>
      </c>
      <c r="E34" s="42" t="s">
        <v>85</v>
      </c>
      <c r="F34" s="42" t="s">
        <v>85</v>
      </c>
      <c r="G34" s="42" t="s">
        <v>85</v>
      </c>
      <c r="H34" s="43" t="s">
        <v>88</v>
      </c>
      <c r="I34" s="44">
        <v>10</v>
      </c>
      <c r="J34" s="64"/>
      <c r="K34" s="9">
        <v>1</v>
      </c>
      <c r="L34" s="45"/>
      <c r="M34" s="46"/>
      <c r="N34" s="47">
        <f>IF(M34&gt;0,ROUND(L34/M34,4),0)</f>
        <v>0</v>
      </c>
      <c r="O34" s="48"/>
      <c r="P34" s="49"/>
      <c r="Q34" s="47">
        <f>ROUND(ROUND(N34,4)*(1-O34),4)</f>
        <v>0</v>
      </c>
      <c r="R34" s="47">
        <f>ROUND(ROUND(Q34,4)*(1+P34),4)</f>
        <v>0</v>
      </c>
      <c r="S34" s="47">
        <f>ROUND($I34*Q34,4)</f>
        <v>0</v>
      </c>
      <c r="T34" s="47">
        <f>ROUND($I34*R34,4)</f>
        <v>0</v>
      </c>
      <c r="U34" s="50"/>
      <c r="V34" s="50"/>
      <c r="W34" s="50"/>
      <c r="X34" s="50"/>
      <c r="Y34" s="51"/>
    </row>
    <row r="35" spans="1:25" ht="63.75" x14ac:dyDescent="0.25">
      <c r="A35" s="76" t="s">
        <v>85</v>
      </c>
      <c r="B35" s="11">
        <v>2</v>
      </c>
      <c r="C35" s="66" t="s">
        <v>202</v>
      </c>
      <c r="D35" s="66" t="s">
        <v>203</v>
      </c>
      <c r="E35" s="66" t="s">
        <v>204</v>
      </c>
      <c r="F35" s="66" t="s">
        <v>85</v>
      </c>
      <c r="G35" s="66" t="s">
        <v>85</v>
      </c>
      <c r="H35" s="67" t="s">
        <v>88</v>
      </c>
      <c r="I35" s="68">
        <v>20</v>
      </c>
      <c r="J35" s="77"/>
      <c r="K35" s="11">
        <v>1</v>
      </c>
      <c r="L35" s="69"/>
      <c r="M35" s="70"/>
      <c r="N35" s="71">
        <f>IF(M35&gt;0,ROUND(L35/M35,4),0)</f>
        <v>0</v>
      </c>
      <c r="O35" s="72"/>
      <c r="P35" s="73"/>
      <c r="Q35" s="71">
        <f>ROUND(ROUND(N35,4)*(1-O35),4)</f>
        <v>0</v>
      </c>
      <c r="R35" s="71">
        <f>ROUND(ROUND(Q35,4)*(1+P35),4)</f>
        <v>0</v>
      </c>
      <c r="S35" s="71">
        <f>ROUND($I35*Q35,4)</f>
        <v>0</v>
      </c>
      <c r="T35" s="71">
        <f>ROUND($I35*R35,4)</f>
        <v>0</v>
      </c>
      <c r="U35" s="74"/>
      <c r="V35" s="74"/>
      <c r="W35" s="74"/>
      <c r="X35" s="74"/>
      <c r="Y35" s="75"/>
    </row>
    <row r="36" spans="1:25" ht="63.75" x14ac:dyDescent="0.25">
      <c r="A36" s="76" t="s">
        <v>85</v>
      </c>
      <c r="B36" s="11">
        <v>3</v>
      </c>
      <c r="C36" s="66" t="s">
        <v>202</v>
      </c>
      <c r="D36" s="66" t="s">
        <v>203</v>
      </c>
      <c r="E36" s="66" t="s">
        <v>205</v>
      </c>
      <c r="F36" s="66" t="s">
        <v>85</v>
      </c>
      <c r="G36" s="66" t="s">
        <v>85</v>
      </c>
      <c r="H36" s="67" t="s">
        <v>88</v>
      </c>
      <c r="I36" s="68">
        <v>10</v>
      </c>
      <c r="J36" s="77"/>
      <c r="K36" s="11">
        <v>1</v>
      </c>
      <c r="L36" s="69"/>
      <c r="M36" s="70"/>
      <c r="N36" s="71">
        <f>IF(M36&gt;0,ROUND(L36/M36,4),0)</f>
        <v>0</v>
      </c>
      <c r="O36" s="72"/>
      <c r="P36" s="73"/>
      <c r="Q36" s="71">
        <f>ROUND(ROUND(N36,4)*(1-O36),4)</f>
        <v>0</v>
      </c>
      <c r="R36" s="71">
        <f>ROUND(ROUND(Q36,4)*(1+P36),4)</f>
        <v>0</v>
      </c>
      <c r="S36" s="71">
        <f>ROUND($I36*Q36,4)</f>
        <v>0</v>
      </c>
      <c r="T36" s="71">
        <f>ROUND($I36*R36,4)</f>
        <v>0</v>
      </c>
      <c r="U36" s="74"/>
      <c r="V36" s="74"/>
      <c r="W36" s="74"/>
      <c r="X36" s="74"/>
      <c r="Y36" s="75"/>
    </row>
    <row r="37" spans="1:25" ht="64.5" thickBot="1" x14ac:dyDescent="0.3">
      <c r="A37" s="63" t="s">
        <v>85</v>
      </c>
      <c r="B37" s="13">
        <v>4</v>
      </c>
      <c r="C37" s="52" t="s">
        <v>202</v>
      </c>
      <c r="D37" s="52" t="s">
        <v>203</v>
      </c>
      <c r="E37" s="52" t="s">
        <v>206</v>
      </c>
      <c r="F37" s="52" t="s">
        <v>85</v>
      </c>
      <c r="G37" s="52" t="s">
        <v>85</v>
      </c>
      <c r="H37" s="53" t="s">
        <v>88</v>
      </c>
      <c r="I37" s="54">
        <v>40</v>
      </c>
      <c r="J37" s="65"/>
      <c r="K37" s="13">
        <v>1</v>
      </c>
      <c r="L37" s="55"/>
      <c r="M37" s="56"/>
      <c r="N37" s="57">
        <f>IF(M37&gt;0,ROUND(L37/M37,4),0)</f>
        <v>0</v>
      </c>
      <c r="O37" s="58"/>
      <c r="P37" s="59"/>
      <c r="Q37" s="57">
        <f>ROUND(ROUND(N37,4)*(1-O37),4)</f>
        <v>0</v>
      </c>
      <c r="R37" s="57">
        <f>ROUND(ROUND(Q37,4)*(1+P37),4)</f>
        <v>0</v>
      </c>
      <c r="S37" s="57">
        <f>ROUND($I37*Q37,4)</f>
        <v>0</v>
      </c>
      <c r="T37" s="57">
        <f>ROUND($I37*R37,4)</f>
        <v>0</v>
      </c>
      <c r="U37" s="60"/>
      <c r="V37" s="60"/>
      <c r="W37" s="60"/>
      <c r="X37" s="60"/>
      <c r="Y37" s="61"/>
    </row>
    <row r="38" spans="1:25" ht="13.5" thickBot="1" x14ac:dyDescent="0.3">
      <c r="R38" s="39" t="s">
        <v>89</v>
      </c>
      <c r="S38" s="40">
        <f>SUM(S34:S37)</f>
        <v>0</v>
      </c>
      <c r="T38" s="41">
        <f>SUM(T34:T37)</f>
        <v>0</v>
      </c>
    </row>
  </sheetData>
  <sheetProtection algorithmName="SHA-512" hashValue="c9mzlM6ONOW0bgWDCM3OFDc0nEbYIrV/zDD48S6cOt9B4hDXYohbbpdzq/ZVTU+ZHq5+lg0pNHm/TNCo5WihOg==" saltValue="kR8eijygdE7rgmUvp5D9xg=="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16-09/20&amp;RStran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2</vt:i4>
      </vt:variant>
    </vt:vector>
  </HeadingPairs>
  <TitlesOfParts>
    <vt:vector size="8" baseType="lpstr">
      <vt:lpstr>NAVODILA</vt:lpstr>
      <vt:lpstr>1. Podatki naročnika</vt:lpstr>
      <vt:lpstr>2. Podatki o ponudniku</vt:lpstr>
      <vt:lpstr>3. Strokovne zahteve naročnika</vt:lpstr>
      <vt:lpstr>Sklop I.</vt:lpstr>
      <vt:lpstr>Sklop II.</vt:lpstr>
      <vt:lpstr>'Sklop I.'!Tiskanje_naslovov</vt:lpstr>
      <vt:lpstr>'Sklop 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2020-06-08T11:34:26Z</dcterms:created>
  <dcterms:modified xsi:type="dcterms:W3CDTF">2020-06-08T11:35:01Z</dcterms:modified>
</cp:coreProperties>
</file>