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8\16-17_18 MP za vak odvzem\"/>
    </mc:Choice>
  </mc:AlternateContent>
  <bookViews>
    <workbookView xWindow="0" yWindow="0" windowWidth="28605" windowHeight="1357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</sheets>
  <definedNames>
    <definedName name="_xlnm.Print_Titles" localSheetId="4">'Sklop I.'!$B:$B</definedName>
    <definedName name="_xlnm.Print_Titles" localSheetId="5">'Sklop II.'!$B:$B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21" i="6" l="1"/>
  <c r="S21" i="6"/>
  <c r="T20" i="6"/>
  <c r="S20" i="6"/>
  <c r="R20" i="6"/>
  <c r="Q20" i="6"/>
  <c r="N20" i="6"/>
  <c r="T19" i="6"/>
  <c r="S19" i="6"/>
  <c r="R19" i="6"/>
  <c r="Q19" i="6"/>
  <c r="N19" i="6"/>
  <c r="T14" i="6"/>
  <c r="S14" i="6"/>
  <c r="T13" i="6"/>
  <c r="S13" i="6"/>
  <c r="R13" i="6"/>
  <c r="Q13" i="6"/>
  <c r="N13" i="6"/>
  <c r="C8" i="6"/>
  <c r="C7" i="6"/>
  <c r="T60" i="5"/>
  <c r="S60" i="5"/>
  <c r="T59" i="5"/>
  <c r="S59" i="5"/>
  <c r="R59" i="5"/>
  <c r="Q59" i="5"/>
  <c r="N59" i="5"/>
  <c r="T58" i="5"/>
  <c r="S58" i="5"/>
  <c r="R58" i="5"/>
  <c r="Q58" i="5"/>
  <c r="N58" i="5"/>
  <c r="T53" i="5"/>
  <c r="S53" i="5"/>
  <c r="T52" i="5"/>
  <c r="S52" i="5"/>
  <c r="R52" i="5"/>
  <c r="Q52" i="5"/>
  <c r="N52" i="5"/>
  <c r="T51" i="5"/>
  <c r="S51" i="5"/>
  <c r="R51" i="5"/>
  <c r="Q51" i="5"/>
  <c r="N51" i="5"/>
  <c r="T50" i="5"/>
  <c r="S50" i="5"/>
  <c r="R50" i="5"/>
  <c r="Q50" i="5"/>
  <c r="N50" i="5"/>
  <c r="T45" i="5"/>
  <c r="S45" i="5"/>
  <c r="T44" i="5"/>
  <c r="S44" i="5"/>
  <c r="R44" i="5"/>
  <c r="Q44" i="5"/>
  <c r="N44" i="5"/>
  <c r="T43" i="5"/>
  <c r="S43" i="5"/>
  <c r="R43" i="5"/>
  <c r="Q43" i="5"/>
  <c r="N43" i="5"/>
  <c r="T42" i="5"/>
  <c r="S42" i="5"/>
  <c r="R42" i="5"/>
  <c r="Q42" i="5"/>
  <c r="N42" i="5"/>
  <c r="T41" i="5"/>
  <c r="S41" i="5"/>
  <c r="R41" i="5"/>
  <c r="Q41" i="5"/>
  <c r="N41" i="5"/>
  <c r="T40" i="5"/>
  <c r="S40" i="5"/>
  <c r="R40" i="5"/>
  <c r="Q40" i="5"/>
  <c r="N40" i="5"/>
  <c r="T39" i="5"/>
  <c r="S39" i="5"/>
  <c r="R39" i="5"/>
  <c r="Q39" i="5"/>
  <c r="N39" i="5"/>
  <c r="T38" i="5"/>
  <c r="S38" i="5"/>
  <c r="R38" i="5"/>
  <c r="Q38" i="5"/>
  <c r="N38" i="5"/>
  <c r="T37" i="5"/>
  <c r="S37" i="5"/>
  <c r="R37" i="5"/>
  <c r="Q37" i="5"/>
  <c r="N37" i="5"/>
  <c r="T36" i="5"/>
  <c r="S36" i="5"/>
  <c r="R36" i="5"/>
  <c r="Q36" i="5"/>
  <c r="N36" i="5"/>
  <c r="T35" i="5"/>
  <c r="S35" i="5"/>
  <c r="R35" i="5"/>
  <c r="Q35" i="5"/>
  <c r="N35" i="5"/>
  <c r="T34" i="5"/>
  <c r="S34" i="5"/>
  <c r="R34" i="5"/>
  <c r="Q34" i="5"/>
  <c r="N34" i="5"/>
  <c r="T33" i="5"/>
  <c r="S33" i="5"/>
  <c r="R33" i="5"/>
  <c r="Q33" i="5"/>
  <c r="N33" i="5"/>
  <c r="T32" i="5"/>
  <c r="S32" i="5"/>
  <c r="R32" i="5"/>
  <c r="Q32" i="5"/>
  <c r="N32" i="5"/>
  <c r="T31" i="5"/>
  <c r="S31" i="5"/>
  <c r="R31" i="5"/>
  <c r="Q31" i="5"/>
  <c r="N31" i="5"/>
  <c r="T30" i="5"/>
  <c r="S30" i="5"/>
  <c r="R30" i="5"/>
  <c r="Q30" i="5"/>
  <c r="N30" i="5"/>
  <c r="T29" i="5"/>
  <c r="S29" i="5"/>
  <c r="R29" i="5"/>
  <c r="Q29" i="5"/>
  <c r="N29" i="5"/>
  <c r="T28" i="5"/>
  <c r="S28" i="5"/>
  <c r="R28" i="5"/>
  <c r="Q28" i="5"/>
  <c r="N28" i="5"/>
  <c r="T27" i="5"/>
  <c r="S27" i="5"/>
  <c r="R27" i="5"/>
  <c r="Q27" i="5"/>
  <c r="N27" i="5"/>
  <c r="T26" i="5"/>
  <c r="S26" i="5"/>
  <c r="R26" i="5"/>
  <c r="Q26" i="5"/>
  <c r="N26" i="5"/>
  <c r="T25" i="5"/>
  <c r="S25" i="5"/>
  <c r="R25" i="5"/>
  <c r="Q25" i="5"/>
  <c r="N25" i="5"/>
  <c r="T24" i="5"/>
  <c r="S24" i="5"/>
  <c r="R24" i="5"/>
  <c r="Q24" i="5"/>
  <c r="N24" i="5"/>
  <c r="T23" i="5"/>
  <c r="S23" i="5"/>
  <c r="R23" i="5"/>
  <c r="Q23" i="5"/>
  <c r="N23" i="5"/>
  <c r="T22" i="5"/>
  <c r="S22" i="5"/>
  <c r="R22" i="5"/>
  <c r="Q22" i="5"/>
  <c r="N22" i="5"/>
  <c r="T21" i="5"/>
  <c r="S21" i="5"/>
  <c r="R21" i="5"/>
  <c r="Q21" i="5"/>
  <c r="N21" i="5"/>
  <c r="T20" i="5"/>
  <c r="S20" i="5"/>
  <c r="R20" i="5"/>
  <c r="Q20" i="5"/>
  <c r="N20" i="5"/>
  <c r="T19" i="5"/>
  <c r="S19" i="5"/>
  <c r="R19" i="5"/>
  <c r="Q19" i="5"/>
  <c r="N19" i="5"/>
  <c r="T18" i="5"/>
  <c r="S18" i="5"/>
  <c r="R18" i="5"/>
  <c r="Q18" i="5"/>
  <c r="N18" i="5"/>
  <c r="T17" i="5"/>
  <c r="S17" i="5"/>
  <c r="R17" i="5"/>
  <c r="Q17" i="5"/>
  <c r="N17" i="5"/>
  <c r="T16" i="5"/>
  <c r="S16" i="5"/>
  <c r="R16" i="5"/>
  <c r="Q16" i="5"/>
  <c r="N16" i="5"/>
  <c r="T15" i="5"/>
  <c r="S15" i="5"/>
  <c r="R15" i="5"/>
  <c r="Q15" i="5"/>
  <c r="N15" i="5"/>
  <c r="T14" i="5"/>
  <c r="S14" i="5"/>
  <c r="R14" i="5"/>
  <c r="Q14" i="5"/>
  <c r="N14" i="5"/>
  <c r="T13" i="5"/>
  <c r="S13" i="5"/>
  <c r="R13" i="5"/>
  <c r="Q13" i="5"/>
  <c r="N13" i="5"/>
  <c r="C8" i="5"/>
  <c r="C7" i="5"/>
</calcChain>
</file>

<file path=xl/sharedStrings.xml><?xml version="1.0" encoding="utf-8"?>
<sst xmlns="http://schemas.openxmlformats.org/spreadsheetml/2006/main" count="500" uniqueCount="155">
  <si>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</si>
  <si>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</si>
  <si>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</si>
  <si>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</si>
  <si>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</si>
  <si>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</si>
  <si>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</si>
  <si>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</si>
  <si>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</si>
  <si>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</si>
  <si>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</si>
  <si>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</si>
  <si>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</si>
  <si>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</si>
  <si>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</si>
  <si>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</si>
  <si>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</si>
  <si>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</si>
  <si>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</si>
  <si>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</si>
  <si>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</si>
  <si>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</si>
  <si>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</si>
  <si>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</si>
  <si>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</si>
  <si>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</si>
  <si>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</si>
  <si>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</si>
  <si>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</si>
  <si>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</si>
  <si>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</si>
  <si>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</si>
  <si>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</si>
  <si>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</si>
  <si>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</si>
  <si>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</si>
  <si>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16-17/18</t>
  </si>
  <si>
    <t>MEDICINSKI PRIPOMOČKI ZA VAKUMSKI ODVZEM KRVI, JEMANJE VZORCEV IN URINSKE PREISKAVE</t>
  </si>
  <si>
    <t>odprti postopek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</si>
  <si>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</si>
  <si>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</si>
  <si>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</si>
  <si>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</si>
  <si>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</si>
  <si>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</si>
  <si>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</si>
  <si>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</si>
  <si>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</si>
  <si>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</si>
  <si>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</si>
  <si>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</si>
  <si>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</si>
  <si>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</si>
  <si>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 xml:space="preserve">MEDICINSKI PRIPOMOČKI ZA VAKUMSKI ODVZEM KRVI </t>
  </si>
  <si>
    <t>*</t>
  </si>
  <si>
    <t>1.</t>
  </si>
  <si>
    <t>podsklop: EPRUVETE ZA VAKUMSKI ODVZEM IN  KAPILARNI ODVZEM, GOJIŠČA ZA HEMOKULTURE, IGLE ZA VAKUMSKI ODVZEM IN METULJČKI IN PRIPADAJOČI MATERIAL ZA VAKUMSKI ODVZEM KRVI</t>
  </si>
  <si>
    <t>ZAPRT</t>
  </si>
  <si>
    <t>EPRUVETE ZA VAKUMSKI ODVZEM IN  KAPILARNI ODVZEM, GOJIŠČA ZA HEMOKULTURE, IGLE ZA VAKUMSKI ODVZEM IN METULJČKI IN PRIPADAJOČI MATERIAL ZA VAKUMSKI ODVZEM KRVI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</si>
  <si>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</si>
  <si>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</si>
  <si>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</si>
  <si>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</si>
  <si>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</si>
  <si>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</si>
  <si>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</si>
  <si>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</si>
  <si>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</si>
  <si>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</si>
  <si>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</si>
  <si>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Cena brez DDV za ponujeno pakiranje</t>
  </si>
  <si>
    <t>Št.enot (količina) v ponujenem pakiranju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</si>
  <si>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</si>
  <si>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</si>
  <si>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</si>
  <si>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</si>
  <si>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</si>
  <si>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</si>
  <si>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</si>
  <si>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</si>
  <si>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</si>
  <si>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</si>
  <si>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</si>
  <si>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</si>
  <si>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</si>
  <si>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 xml:space="preserve">EPRUVETA 4ML BIOKEMIJA </t>
  </si>
  <si>
    <t>CA, prosojna nalepka</t>
  </si>
  <si>
    <t>Vse blago podsklopa 1 mora biti od istega proizvajalca oz. mora v primeru, da artikli niso od istega proizvajalca ponudnik na lastne stroške zagotoviti validacijo kompatibilnosti, da je zadoščeno standardu CLSI  H1-A5.</t>
  </si>
  <si>
    <t>KOS</t>
  </si>
  <si>
    <t>EPRUVETA  6ML BIOKEMIJA</t>
  </si>
  <si>
    <t>CA, rdeča, prosojna nalepka</t>
  </si>
  <si>
    <t xml:space="preserve">EPRUVETA 4,8 ML - 5,3 ML TROMBIN </t>
  </si>
  <si>
    <t>oranžna, brez gelskega separatorja</t>
  </si>
  <si>
    <t>EPRUVETA 2ML KRVNA PLASMA</t>
  </si>
  <si>
    <t>LiHeparin, zelena, prosojna nalepka</t>
  </si>
  <si>
    <t>EPRUVETA 6ML KRVNA PLASMA</t>
  </si>
  <si>
    <t xml:space="preserve">EPRUVETA 2ML KRVNA SLIKA </t>
  </si>
  <si>
    <t>K2EDTA, lila, prosojna nalepka</t>
  </si>
  <si>
    <t>EPRUVETA  3ML KRVNA SLIKA</t>
  </si>
  <si>
    <t>EPRUVETA 4ML KRVNA SLIKA</t>
  </si>
  <si>
    <t xml:space="preserve">EPRUVETA 6ML KRVNA SLIKA </t>
  </si>
  <si>
    <t>EPRUVETA 10ML KRVNA SLIKA</t>
  </si>
  <si>
    <t xml:space="preserve">EPRUVETA 1,8ML KOAGULACIJA </t>
  </si>
  <si>
    <t>Nacitrat 0,109M, modra, prosojna nalepka</t>
  </si>
  <si>
    <t xml:space="preserve">EPRUVETA 2,7ML KOAGULACIJA </t>
  </si>
  <si>
    <t xml:space="preserve">EPUVETA 4,5ML KOAGULACIJA </t>
  </si>
  <si>
    <t xml:space="preserve">EPRUVETA 2ML KRVNI SLADKOR </t>
  </si>
  <si>
    <t>NaF Na2EDTA, siva, prosojna nalepka</t>
  </si>
  <si>
    <t xml:space="preserve">EPRUVETA 6ML ELEMENTI V SLEDOVIH </t>
  </si>
  <si>
    <t>K2EDTA, temno modra</t>
  </si>
  <si>
    <t xml:space="preserve">EPRUVETA 5ML SST GEL </t>
  </si>
  <si>
    <t>z dodanim pospeševalcem koagulacije na osnovi silica delcev, rumena, prosojna nalepka</t>
  </si>
  <si>
    <t>EPRUVETA 7ML ZA PREISKAVO FISCH</t>
  </si>
  <si>
    <t>EPRUVETE BREZ ADITIVA OD 2 - 4 ML</t>
  </si>
  <si>
    <t>EPRUVETA ZA KAPILARNI ODVZEM, KRVNA SLIKA, 13x75 mm za avtomatiziran proces</t>
  </si>
  <si>
    <t>K2EDTA, lila</t>
  </si>
  <si>
    <t>EPRUVETA ZA KAPILARNI ODVZEM, BIOKEMIJA GEL, CA, 400-600mcl</t>
  </si>
  <si>
    <t>rumena</t>
  </si>
  <si>
    <t>BACTEC PEDS PLUS/F HEMOKULTURE</t>
  </si>
  <si>
    <t>PRIPRAVLJENA GOJIŠČA VEZANA NA APARAT BACTEC</t>
  </si>
  <si>
    <t>BACTEC PLUS AE/F HEMOKULTURE</t>
  </si>
  <si>
    <t>BACTEC LYTIC/10 ANAER/F VIALS</t>
  </si>
  <si>
    <t>BACTEC MYCOSIS IC/F VIALS</t>
  </si>
  <si>
    <t>IGLA ZA VAKUUM.ODVZEM KRVI, 21G, ZELENA 0,8x38mm</t>
  </si>
  <si>
    <t>IGLA ZA VAKUUM.ODVZEM KRVI, 20G, RUMENA  0,9x38mm</t>
  </si>
  <si>
    <t>IGLA Z ZAKLEPOM 21G, ZELENA 0,8X32mm</t>
  </si>
  <si>
    <t>IGLA Z ZAKLEPOM 22G, ČRNA, 0,8x33mm</t>
  </si>
  <si>
    <t>Metuljček 21G, 0,8x19mm, 30cm</t>
  </si>
  <si>
    <t>ročni ali avtomatski varnostni zaklep</t>
  </si>
  <si>
    <t>ADAPTER LUER</t>
  </si>
  <si>
    <t>ADAPTER LUER LOCK</t>
  </si>
  <si>
    <t>NASTAVEK ZA IGLO, za enkratno uporabo</t>
  </si>
  <si>
    <t>Skupaj:</t>
  </si>
  <si>
    <t>2.</t>
  </si>
  <si>
    <t>podsklop: LANCETE</t>
  </si>
  <si>
    <t>LANCETE</t>
  </si>
  <si>
    <t>LANCETA, ROZA, 21G, 1,8MM, MEDIUM FLOW</t>
  </si>
  <si>
    <t>LANCETA, LILA, 30G, 1,5-1,6MM, LOW FLOW</t>
  </si>
  <si>
    <t>LANCETA, MODRA, 15X2,0MM, HIGH FLOW</t>
  </si>
  <si>
    <t>3.</t>
  </si>
  <si>
    <t>podsklop: OSTALI MATERIAL</t>
  </si>
  <si>
    <t>OSTALI MATERIAL</t>
  </si>
  <si>
    <t>PREVEZA ŽILNA, S PATENTOM, B. LATEKSA, za večkratno uporabo</t>
  </si>
  <si>
    <t>PREVEZA ŽILNA, za enkratno uporabo, brez lateksa</t>
  </si>
  <si>
    <t>II.</t>
  </si>
  <si>
    <t>MEDICINSKI PRIPOMOČKI ZA URINSKE PREISKAVE IN JEMANJE VZORCEV</t>
  </si>
  <si>
    <t>podsklop: Medicinski pripomočki za jemanje in transport vzorcev</t>
  </si>
  <si>
    <t>Medicinski pripomočki za jemanje in transport vzorcev</t>
  </si>
  <si>
    <t>GOJIŠČE ZA KUŽNINE, 3-5ML,transportno</t>
  </si>
  <si>
    <t>gojišča za brise (za vzorce kolenskega punktata)</t>
  </si>
  <si>
    <t>podsklop:  Medicinski pripomočki za urinske preiskave</t>
  </si>
  <si>
    <t xml:space="preserve"> Medicinski pripomočki za urinske preiskave</t>
  </si>
  <si>
    <t>ZBIRALNIK ZA URIN, 24h, 3000ML, PE</t>
  </si>
  <si>
    <t>EPRUVETA URIN, 9,0-9,5ML, 16X100MM, plast.</t>
  </si>
  <si>
    <t xml:space="preserve">vakumska ter kompatibilna z zbiralnikom pod zap. št. 1 in analizatorjem ProSpec, firme SIEMENS.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</si>
</sst>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80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3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3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3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2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1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3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rlufAfmhw9BjbrhQXpgOxXvGhQR+MWFxCDqtO7PmgqO5HnVn0oA1nmNluhGf/+lxofO4IdpXR7DCUuCqGCVUiA==" saltValue="xkugl9WGzZYBJ13mpJeBy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16-17/18&amp;RStran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XhSxvYWz4yeX7QTCJxkC4OJHX+6dzq2yUa+ytLwh181h9qIsGK923eq4in+1cAv5Ch640fTh+0boSd+TcV9G/Q==" saltValue="+QhXr9Opthb8rrTS09mf4Q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16-17/18&amp;RStran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L3FbrDfaF2Rn1T8t2DZ9FPjJhXck1RNV44+BPQ1JZC6vYgz/DX08emUpgrQ8cjG7fOfbNr9D5opX4VendQ0/0w==" saltValue="YzOO8Z/dW3FwApONh/Ir1g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16-17/18&amp;RStran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4VXK+v3dNa0YVQcRhp2nRyd3x+J5PJf44FsPtgQ9QJ0sOFNPEdKO4BdxHkZgQ7581jhgYzff+QZ49kPa4zaYOg==" saltValue="GA8N6qm7LcAX8v3nvtFVh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16-17/18&amp;RStran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6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5.28515625" style="1" customWidth="1"/>
    <col min="5" max="5" width="13.5703125" style="1" customWidth="1"/>
    <col min="6" max="6" width="27" style="1" customWidth="1"/>
    <col min="7" max="7" width="33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51</v>
      </c>
    </row>
    <row r="5" spans="1:25" ht="18" x14ac:dyDescent="0.25">
      <c r="B5" s="65" t="s">
        <v>52</v>
      </c>
      <c r="C5" s="2" t="s">
        <v>53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54</v>
      </c>
      <c r="B11" s="57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0" t="s">
        <v>81</v>
      </c>
      <c r="X12" s="20" t="s">
        <v>82</v>
      </c>
      <c r="Y12" s="21" t="s">
        <v>83</v>
      </c>
    </row>
    <row r="13" spans="1:25" ht="89.25" x14ac:dyDescent="0.25">
      <c r="A13" s="54" t="s">
        <v>84</v>
      </c>
      <c r="B13" s="9">
        <v>1</v>
      </c>
      <c r="C13" s="22" t="s">
        <v>85</v>
      </c>
      <c r="D13" s="22" t="s">
        <v>86</v>
      </c>
      <c r="E13" s="22" t="s">
        <v>84</v>
      </c>
      <c r="F13" s="22" t="s">
        <v>84</v>
      </c>
      <c r="G13" s="22" t="s">
        <v>87</v>
      </c>
      <c r="H13" s="23" t="s">
        <v>88</v>
      </c>
      <c r="I13" s="24">
        <v>91200</v>
      </c>
      <c r="J13" s="58"/>
      <c r="K13" s="9">
        <v>1</v>
      </c>
      <c r="L13" s="25"/>
      <c r="M13" s="26"/>
      <c r="N13" s="27">
        <f>IF(M13&gt;0,ROUND(L13/M13,4),0)</f>
        <v>0</v>
      </c>
      <c r="O13" s="28"/>
      <c r="P13" s="29"/>
      <c r="Q13" s="27">
        <f>ROUND(ROUND(N13,4)*(1-O13),4)</f>
        <v>0</v>
      </c>
      <c r="R13" s="27">
        <f>ROUND(ROUND(Q13,4)*(1+P13),4)</f>
        <v>0</v>
      </c>
      <c r="S13" s="27">
        <f>ROUND($I13*Q13,4)</f>
        <v>0</v>
      </c>
      <c r="T13" s="27">
        <f>ROUND($I13*R13,4)</f>
        <v>0</v>
      </c>
      <c r="U13" s="30"/>
      <c r="V13" s="30"/>
      <c r="W13" s="30"/>
      <c r="X13" s="30"/>
      <c r="Y13" s="31"/>
    </row>
    <row r="14" spans="1:25" ht="89.25" x14ac:dyDescent="0.25">
      <c r="A14" s="55" t="s">
        <v>84</v>
      </c>
      <c r="B14" s="11">
        <v>2</v>
      </c>
      <c r="C14" s="32" t="s">
        <v>89</v>
      </c>
      <c r="D14" s="32" t="s">
        <v>90</v>
      </c>
      <c r="E14" s="32" t="s">
        <v>84</v>
      </c>
      <c r="F14" s="32" t="s">
        <v>84</v>
      </c>
      <c r="G14" s="32" t="s">
        <v>87</v>
      </c>
      <c r="H14" s="33" t="s">
        <v>88</v>
      </c>
      <c r="I14" s="34">
        <v>19600</v>
      </c>
      <c r="J14" s="59"/>
      <c r="K14" s="11">
        <v>1</v>
      </c>
      <c r="L14" s="35"/>
      <c r="M14" s="36"/>
      <c r="N14" s="37">
        <f>IF(M14&gt;0,ROUND(L14/M14,4),0)</f>
        <v>0</v>
      </c>
      <c r="O14" s="38"/>
      <c r="P14" s="39"/>
      <c r="Q14" s="37">
        <f>ROUND(ROUND(N14,4)*(1-O14),4)</f>
        <v>0</v>
      </c>
      <c r="R14" s="37">
        <f>ROUND(ROUND(Q14,4)*(1+P14),4)</f>
        <v>0</v>
      </c>
      <c r="S14" s="37">
        <f>ROUND($I14*Q14,4)</f>
        <v>0</v>
      </c>
      <c r="T14" s="37">
        <f>ROUND($I14*R14,4)</f>
        <v>0</v>
      </c>
      <c r="U14" s="40"/>
      <c r="V14" s="40"/>
      <c r="W14" s="40"/>
      <c r="X14" s="40"/>
      <c r="Y14" s="41"/>
    </row>
    <row r="15" spans="1:25" ht="89.25" x14ac:dyDescent="0.25">
      <c r="A15" s="55" t="s">
        <v>84</v>
      </c>
      <c r="B15" s="11">
        <v>3</v>
      </c>
      <c r="C15" s="32" t="s">
        <v>91</v>
      </c>
      <c r="D15" s="32" t="s">
        <v>92</v>
      </c>
      <c r="E15" s="32" t="s">
        <v>84</v>
      </c>
      <c r="F15" s="32" t="s">
        <v>84</v>
      </c>
      <c r="G15" s="32" t="s">
        <v>87</v>
      </c>
      <c r="H15" s="33" t="s">
        <v>88</v>
      </c>
      <c r="I15" s="34">
        <v>69000</v>
      </c>
      <c r="J15" s="59"/>
      <c r="K15" s="11">
        <v>1</v>
      </c>
      <c r="L15" s="35"/>
      <c r="M15" s="36"/>
      <c r="N15" s="37">
        <f>IF(M15&gt;0,ROUND(L15/M15,4),0)</f>
        <v>0</v>
      </c>
      <c r="O15" s="38"/>
      <c r="P15" s="39"/>
      <c r="Q15" s="37">
        <f>ROUND(ROUND(N15,4)*(1-O15),4)</f>
        <v>0</v>
      </c>
      <c r="R15" s="37">
        <f>ROUND(ROUND(Q15,4)*(1+P15),4)</f>
        <v>0</v>
      </c>
      <c r="S15" s="37">
        <f>ROUND($I15*Q15,4)</f>
        <v>0</v>
      </c>
      <c r="T15" s="37">
        <f>ROUND($I15*R15,4)</f>
        <v>0</v>
      </c>
      <c r="U15" s="40"/>
      <c r="V15" s="40"/>
      <c r="W15" s="40"/>
      <c r="X15" s="40"/>
      <c r="Y15" s="41"/>
    </row>
    <row r="16" spans="1:25" ht="89.25" x14ac:dyDescent="0.25">
      <c r="A16" s="55" t="s">
        <v>84</v>
      </c>
      <c r="B16" s="11">
        <v>4</v>
      </c>
      <c r="C16" s="32" t="s">
        <v>93</v>
      </c>
      <c r="D16" s="32" t="s">
        <v>94</v>
      </c>
      <c r="E16" s="32" t="s">
        <v>84</v>
      </c>
      <c r="F16" s="32" t="s">
        <v>84</v>
      </c>
      <c r="G16" s="32" t="s">
        <v>87</v>
      </c>
      <c r="H16" s="33" t="s">
        <v>88</v>
      </c>
      <c r="I16" s="34">
        <v>19000</v>
      </c>
      <c r="J16" s="59"/>
      <c r="K16" s="11">
        <v>1</v>
      </c>
      <c r="L16" s="35"/>
      <c r="M16" s="36"/>
      <c r="N16" s="37">
        <f>IF(M16&gt;0,ROUND(L16/M16,4),0)</f>
        <v>0</v>
      </c>
      <c r="O16" s="38"/>
      <c r="P16" s="39"/>
      <c r="Q16" s="37">
        <f>ROUND(ROUND(N16,4)*(1-O16),4)</f>
        <v>0</v>
      </c>
      <c r="R16" s="37">
        <f>ROUND(ROUND(Q16,4)*(1+P16),4)</f>
        <v>0</v>
      </c>
      <c r="S16" s="37">
        <f>ROUND($I16*Q16,4)</f>
        <v>0</v>
      </c>
      <c r="T16" s="37">
        <f>ROUND($I16*R16,4)</f>
        <v>0</v>
      </c>
      <c r="U16" s="40"/>
      <c r="V16" s="40"/>
      <c r="W16" s="40"/>
      <c r="X16" s="40"/>
      <c r="Y16" s="41"/>
    </row>
    <row r="17" spans="1:25" ht="89.25" x14ac:dyDescent="0.25">
      <c r="A17" s="55" t="s">
        <v>84</v>
      </c>
      <c r="B17" s="11">
        <v>5</v>
      </c>
      <c r="C17" s="32" t="s">
        <v>95</v>
      </c>
      <c r="D17" s="32" t="s">
        <v>94</v>
      </c>
      <c r="E17" s="32" t="s">
        <v>84</v>
      </c>
      <c r="F17" s="32" t="s">
        <v>84</v>
      </c>
      <c r="G17" s="32" t="s">
        <v>87</v>
      </c>
      <c r="H17" s="33" t="s">
        <v>88</v>
      </c>
      <c r="I17" s="34">
        <v>3200</v>
      </c>
      <c r="J17" s="59"/>
      <c r="K17" s="11">
        <v>1</v>
      </c>
      <c r="L17" s="35"/>
      <c r="M17" s="36"/>
      <c r="N17" s="37">
        <f>IF(M17&gt;0,ROUND(L17/M17,4),0)</f>
        <v>0</v>
      </c>
      <c r="O17" s="38"/>
      <c r="P17" s="39"/>
      <c r="Q17" s="37">
        <f>ROUND(ROUND(N17,4)*(1-O17),4)</f>
        <v>0</v>
      </c>
      <c r="R17" s="37">
        <f>ROUND(ROUND(Q17,4)*(1+P17),4)</f>
        <v>0</v>
      </c>
      <c r="S17" s="37">
        <f>ROUND($I17*Q17,4)</f>
        <v>0</v>
      </c>
      <c r="T17" s="37">
        <f>ROUND($I17*R17,4)</f>
        <v>0</v>
      </c>
      <c r="U17" s="40"/>
      <c r="V17" s="40"/>
      <c r="W17" s="40"/>
      <c r="X17" s="40"/>
      <c r="Y17" s="41"/>
    </row>
    <row r="18" spans="1:25" ht="89.25" x14ac:dyDescent="0.25">
      <c r="A18" s="55" t="s">
        <v>84</v>
      </c>
      <c r="B18" s="11">
        <v>6</v>
      </c>
      <c r="C18" s="32" t="s">
        <v>96</v>
      </c>
      <c r="D18" s="32" t="s">
        <v>97</v>
      </c>
      <c r="E18" s="32" t="s">
        <v>84</v>
      </c>
      <c r="F18" s="32" t="s">
        <v>84</v>
      </c>
      <c r="G18" s="32" t="s">
        <v>87</v>
      </c>
      <c r="H18" s="33" t="s">
        <v>88</v>
      </c>
      <c r="I18" s="34">
        <v>148200</v>
      </c>
      <c r="J18" s="59"/>
      <c r="K18" s="11">
        <v>1</v>
      </c>
      <c r="L18" s="35"/>
      <c r="M18" s="36"/>
      <c r="N18" s="37">
        <f>IF(M18&gt;0,ROUND(L18/M18,4),0)</f>
        <v>0</v>
      </c>
      <c r="O18" s="38"/>
      <c r="P18" s="39"/>
      <c r="Q18" s="37">
        <f>ROUND(ROUND(N18,4)*(1-O18),4)</f>
        <v>0</v>
      </c>
      <c r="R18" s="37">
        <f>ROUND(ROUND(Q18,4)*(1+P18),4)</f>
        <v>0</v>
      </c>
      <c r="S18" s="37">
        <f>ROUND($I18*Q18,4)</f>
        <v>0</v>
      </c>
      <c r="T18" s="37">
        <f>ROUND($I18*R18,4)</f>
        <v>0</v>
      </c>
      <c r="U18" s="40"/>
      <c r="V18" s="40"/>
      <c r="W18" s="40"/>
      <c r="X18" s="40"/>
      <c r="Y18" s="41"/>
    </row>
    <row r="19" spans="1:25" ht="89.25" x14ac:dyDescent="0.25">
      <c r="A19" s="55" t="s">
        <v>84</v>
      </c>
      <c r="B19" s="11">
        <v>7</v>
      </c>
      <c r="C19" s="32" t="s">
        <v>98</v>
      </c>
      <c r="D19" s="32" t="s">
        <v>97</v>
      </c>
      <c r="E19" s="32" t="s">
        <v>84</v>
      </c>
      <c r="F19" s="32" t="s">
        <v>84</v>
      </c>
      <c r="G19" s="32" t="s">
        <v>87</v>
      </c>
      <c r="H19" s="33" t="s">
        <v>88</v>
      </c>
      <c r="I19" s="34">
        <v>600</v>
      </c>
      <c r="J19" s="59"/>
      <c r="K19" s="11">
        <v>1</v>
      </c>
      <c r="L19" s="35"/>
      <c r="M19" s="36"/>
      <c r="N19" s="37">
        <f>IF(M19&gt;0,ROUND(L19/M19,4),0)</f>
        <v>0</v>
      </c>
      <c r="O19" s="38"/>
      <c r="P19" s="39"/>
      <c r="Q19" s="37">
        <f>ROUND(ROUND(N19,4)*(1-O19),4)</f>
        <v>0</v>
      </c>
      <c r="R19" s="37">
        <f>ROUND(ROUND(Q19,4)*(1+P19),4)</f>
        <v>0</v>
      </c>
      <c r="S19" s="37">
        <f>ROUND($I19*Q19,4)</f>
        <v>0</v>
      </c>
      <c r="T19" s="37">
        <f>ROUND($I19*R19,4)</f>
        <v>0</v>
      </c>
      <c r="U19" s="40"/>
      <c r="V19" s="40"/>
      <c r="W19" s="40"/>
      <c r="X19" s="40"/>
      <c r="Y19" s="41"/>
    </row>
    <row r="20" spans="1:25" ht="89.25" x14ac:dyDescent="0.25">
      <c r="A20" s="55" t="s">
        <v>84</v>
      </c>
      <c r="B20" s="11">
        <v>8</v>
      </c>
      <c r="C20" s="32" t="s">
        <v>99</v>
      </c>
      <c r="D20" s="32" t="s">
        <v>97</v>
      </c>
      <c r="E20" s="32" t="s">
        <v>84</v>
      </c>
      <c r="F20" s="32" t="s">
        <v>84</v>
      </c>
      <c r="G20" s="32" t="s">
        <v>87</v>
      </c>
      <c r="H20" s="33" t="s">
        <v>88</v>
      </c>
      <c r="I20" s="34">
        <v>100</v>
      </c>
      <c r="J20" s="59"/>
      <c r="K20" s="11">
        <v>1</v>
      </c>
      <c r="L20" s="35"/>
      <c r="M20" s="36"/>
      <c r="N20" s="37">
        <f>IF(M20&gt;0,ROUND(L20/M20,4),0)</f>
        <v>0</v>
      </c>
      <c r="O20" s="38"/>
      <c r="P20" s="39"/>
      <c r="Q20" s="37">
        <f>ROUND(ROUND(N20,4)*(1-O20),4)</f>
        <v>0</v>
      </c>
      <c r="R20" s="37">
        <f>ROUND(ROUND(Q20,4)*(1+P20),4)</f>
        <v>0</v>
      </c>
      <c r="S20" s="37">
        <f>ROUND($I20*Q20,4)</f>
        <v>0</v>
      </c>
      <c r="T20" s="37">
        <f>ROUND($I20*R20,4)</f>
        <v>0</v>
      </c>
      <c r="U20" s="40"/>
      <c r="V20" s="40"/>
      <c r="W20" s="40"/>
      <c r="X20" s="40"/>
      <c r="Y20" s="41"/>
    </row>
    <row r="21" spans="1:25" ht="89.25" x14ac:dyDescent="0.25">
      <c r="A21" s="55" t="s">
        <v>84</v>
      </c>
      <c r="B21" s="11">
        <v>9</v>
      </c>
      <c r="C21" s="32" t="s">
        <v>100</v>
      </c>
      <c r="D21" s="32" t="s">
        <v>97</v>
      </c>
      <c r="E21" s="32" t="s">
        <v>84</v>
      </c>
      <c r="F21" s="32" t="s">
        <v>84</v>
      </c>
      <c r="G21" s="32" t="s">
        <v>87</v>
      </c>
      <c r="H21" s="33" t="s">
        <v>88</v>
      </c>
      <c r="I21" s="34">
        <v>23000</v>
      </c>
      <c r="J21" s="59"/>
      <c r="K21" s="11">
        <v>1</v>
      </c>
      <c r="L21" s="35"/>
      <c r="M21" s="36"/>
      <c r="N21" s="37">
        <f>IF(M21&gt;0,ROUND(L21/M21,4),0)</f>
        <v>0</v>
      </c>
      <c r="O21" s="38"/>
      <c r="P21" s="39"/>
      <c r="Q21" s="37">
        <f>ROUND(ROUND(N21,4)*(1-O21),4)</f>
        <v>0</v>
      </c>
      <c r="R21" s="37">
        <f>ROUND(ROUND(Q21,4)*(1+P21),4)</f>
        <v>0</v>
      </c>
      <c r="S21" s="37">
        <f>ROUND($I21*Q21,4)</f>
        <v>0</v>
      </c>
      <c r="T21" s="37">
        <f>ROUND($I21*R21,4)</f>
        <v>0</v>
      </c>
      <c r="U21" s="40"/>
      <c r="V21" s="40"/>
      <c r="W21" s="40"/>
      <c r="X21" s="40"/>
      <c r="Y21" s="41"/>
    </row>
    <row r="22" spans="1:25" ht="89.25" x14ac:dyDescent="0.25">
      <c r="A22" s="55" t="s">
        <v>84</v>
      </c>
      <c r="B22" s="11">
        <v>10</v>
      </c>
      <c r="C22" s="32" t="s">
        <v>101</v>
      </c>
      <c r="D22" s="32" t="s">
        <v>97</v>
      </c>
      <c r="E22" s="32" t="s">
        <v>84</v>
      </c>
      <c r="F22" s="32" t="s">
        <v>84</v>
      </c>
      <c r="G22" s="32" t="s">
        <v>87</v>
      </c>
      <c r="H22" s="33" t="s">
        <v>88</v>
      </c>
      <c r="I22" s="34">
        <v>200</v>
      </c>
      <c r="J22" s="59"/>
      <c r="K22" s="11">
        <v>1</v>
      </c>
      <c r="L22" s="35"/>
      <c r="M22" s="36"/>
      <c r="N22" s="37">
        <f>IF(M22&gt;0,ROUND(L22/M22,4),0)</f>
        <v>0</v>
      </c>
      <c r="O22" s="38"/>
      <c r="P22" s="39"/>
      <c r="Q22" s="37">
        <f>ROUND(ROUND(N22,4)*(1-O22),4)</f>
        <v>0</v>
      </c>
      <c r="R22" s="37">
        <f>ROUND(ROUND(Q22,4)*(1+P22),4)</f>
        <v>0</v>
      </c>
      <c r="S22" s="37">
        <f>ROUND($I22*Q22,4)</f>
        <v>0</v>
      </c>
      <c r="T22" s="37">
        <f>ROUND($I22*R22,4)</f>
        <v>0</v>
      </c>
      <c r="U22" s="40"/>
      <c r="V22" s="40"/>
      <c r="W22" s="40"/>
      <c r="X22" s="40"/>
      <c r="Y22" s="41"/>
    </row>
    <row r="23" spans="1:25" ht="89.25" x14ac:dyDescent="0.25">
      <c r="A23" s="55" t="s">
        <v>84</v>
      </c>
      <c r="B23" s="11">
        <v>11</v>
      </c>
      <c r="C23" s="32" t="s">
        <v>102</v>
      </c>
      <c r="D23" s="32" t="s">
        <v>103</v>
      </c>
      <c r="E23" s="32" t="s">
        <v>84</v>
      </c>
      <c r="F23" s="32" t="s">
        <v>84</v>
      </c>
      <c r="G23" s="32" t="s">
        <v>87</v>
      </c>
      <c r="H23" s="33" t="s">
        <v>88</v>
      </c>
      <c r="I23" s="34">
        <v>41800</v>
      </c>
      <c r="J23" s="59"/>
      <c r="K23" s="11">
        <v>1</v>
      </c>
      <c r="L23" s="35"/>
      <c r="M23" s="36"/>
      <c r="N23" s="37">
        <f>IF(M23&gt;0,ROUND(L23/M23,4),0)</f>
        <v>0</v>
      </c>
      <c r="O23" s="38"/>
      <c r="P23" s="39"/>
      <c r="Q23" s="37">
        <f>ROUND(ROUND(N23,4)*(1-O23),4)</f>
        <v>0</v>
      </c>
      <c r="R23" s="37">
        <f>ROUND(ROUND(Q23,4)*(1+P23),4)</f>
        <v>0</v>
      </c>
      <c r="S23" s="37">
        <f>ROUND($I23*Q23,4)</f>
        <v>0</v>
      </c>
      <c r="T23" s="37">
        <f>ROUND($I23*R23,4)</f>
        <v>0</v>
      </c>
      <c r="U23" s="40"/>
      <c r="V23" s="40"/>
      <c r="W23" s="40"/>
      <c r="X23" s="40"/>
      <c r="Y23" s="41"/>
    </row>
    <row r="24" spans="1:25" ht="89.25" x14ac:dyDescent="0.25">
      <c r="A24" s="55" t="s">
        <v>84</v>
      </c>
      <c r="B24" s="11">
        <v>12</v>
      </c>
      <c r="C24" s="32" t="s">
        <v>104</v>
      </c>
      <c r="D24" s="32" t="s">
        <v>103</v>
      </c>
      <c r="E24" s="32" t="s">
        <v>84</v>
      </c>
      <c r="F24" s="32" t="s">
        <v>84</v>
      </c>
      <c r="G24" s="32" t="s">
        <v>87</v>
      </c>
      <c r="H24" s="33" t="s">
        <v>88</v>
      </c>
      <c r="I24" s="34">
        <v>9400</v>
      </c>
      <c r="J24" s="59"/>
      <c r="K24" s="11">
        <v>1</v>
      </c>
      <c r="L24" s="35"/>
      <c r="M24" s="36"/>
      <c r="N24" s="37">
        <f>IF(M24&gt;0,ROUND(L24/M24,4),0)</f>
        <v>0</v>
      </c>
      <c r="O24" s="38"/>
      <c r="P24" s="39"/>
      <c r="Q24" s="37">
        <f>ROUND(ROUND(N24,4)*(1-O24),4)</f>
        <v>0</v>
      </c>
      <c r="R24" s="37">
        <f>ROUND(ROUND(Q24,4)*(1+P24),4)</f>
        <v>0</v>
      </c>
      <c r="S24" s="37">
        <f>ROUND($I24*Q24,4)</f>
        <v>0</v>
      </c>
      <c r="T24" s="37">
        <f>ROUND($I24*R24,4)</f>
        <v>0</v>
      </c>
      <c r="U24" s="40"/>
      <c r="V24" s="40"/>
      <c r="W24" s="40"/>
      <c r="X24" s="40"/>
      <c r="Y24" s="41"/>
    </row>
    <row r="25" spans="1:25" ht="89.25" x14ac:dyDescent="0.25">
      <c r="A25" s="55" t="s">
        <v>84</v>
      </c>
      <c r="B25" s="11">
        <v>13</v>
      </c>
      <c r="C25" s="32" t="s">
        <v>105</v>
      </c>
      <c r="D25" s="32" t="s">
        <v>103</v>
      </c>
      <c r="E25" s="32" t="s">
        <v>84</v>
      </c>
      <c r="F25" s="32" t="s">
        <v>84</v>
      </c>
      <c r="G25" s="32" t="s">
        <v>87</v>
      </c>
      <c r="H25" s="33" t="s">
        <v>88</v>
      </c>
      <c r="I25" s="34">
        <v>600</v>
      </c>
      <c r="J25" s="59"/>
      <c r="K25" s="11">
        <v>1</v>
      </c>
      <c r="L25" s="35"/>
      <c r="M25" s="36"/>
      <c r="N25" s="37">
        <f>IF(M25&gt;0,ROUND(L25/M25,4),0)</f>
        <v>0</v>
      </c>
      <c r="O25" s="38"/>
      <c r="P25" s="39"/>
      <c r="Q25" s="37">
        <f>ROUND(ROUND(N25,4)*(1-O25),4)</f>
        <v>0</v>
      </c>
      <c r="R25" s="37">
        <f>ROUND(ROUND(Q25,4)*(1+P25),4)</f>
        <v>0</v>
      </c>
      <c r="S25" s="37">
        <f>ROUND($I25*Q25,4)</f>
        <v>0</v>
      </c>
      <c r="T25" s="37">
        <f>ROUND($I25*R25,4)</f>
        <v>0</v>
      </c>
      <c r="U25" s="40"/>
      <c r="V25" s="40"/>
      <c r="W25" s="40"/>
      <c r="X25" s="40"/>
      <c r="Y25" s="41"/>
    </row>
    <row r="26" spans="1:25" ht="89.25" x14ac:dyDescent="0.25">
      <c r="A26" s="55" t="s">
        <v>84</v>
      </c>
      <c r="B26" s="11">
        <v>14</v>
      </c>
      <c r="C26" s="32" t="s">
        <v>106</v>
      </c>
      <c r="D26" s="32" t="s">
        <v>107</v>
      </c>
      <c r="E26" s="32" t="s">
        <v>84</v>
      </c>
      <c r="F26" s="32" t="s">
        <v>84</v>
      </c>
      <c r="G26" s="32" t="s">
        <v>87</v>
      </c>
      <c r="H26" s="33" t="s">
        <v>88</v>
      </c>
      <c r="I26" s="34">
        <v>9600</v>
      </c>
      <c r="J26" s="59"/>
      <c r="K26" s="11">
        <v>1</v>
      </c>
      <c r="L26" s="35"/>
      <c r="M26" s="36"/>
      <c r="N26" s="37">
        <f>IF(M26&gt;0,ROUND(L26/M26,4),0)</f>
        <v>0</v>
      </c>
      <c r="O26" s="38"/>
      <c r="P26" s="39"/>
      <c r="Q26" s="37">
        <f>ROUND(ROUND(N26,4)*(1-O26),4)</f>
        <v>0</v>
      </c>
      <c r="R26" s="37">
        <f>ROUND(ROUND(Q26,4)*(1+P26),4)</f>
        <v>0</v>
      </c>
      <c r="S26" s="37">
        <f>ROUND($I26*Q26,4)</f>
        <v>0</v>
      </c>
      <c r="T26" s="37">
        <f>ROUND($I26*R26,4)</f>
        <v>0</v>
      </c>
      <c r="U26" s="40"/>
      <c r="V26" s="40"/>
      <c r="W26" s="40"/>
      <c r="X26" s="40"/>
      <c r="Y26" s="41"/>
    </row>
    <row r="27" spans="1:25" ht="89.25" x14ac:dyDescent="0.25">
      <c r="A27" s="55" t="s">
        <v>84</v>
      </c>
      <c r="B27" s="11">
        <v>15</v>
      </c>
      <c r="C27" s="32" t="s">
        <v>108</v>
      </c>
      <c r="D27" s="32" t="s">
        <v>109</v>
      </c>
      <c r="E27" s="32" t="s">
        <v>84</v>
      </c>
      <c r="F27" s="32" t="s">
        <v>84</v>
      </c>
      <c r="G27" s="32" t="s">
        <v>87</v>
      </c>
      <c r="H27" s="33" t="s">
        <v>88</v>
      </c>
      <c r="I27" s="34">
        <v>600</v>
      </c>
      <c r="J27" s="59"/>
      <c r="K27" s="11">
        <v>1</v>
      </c>
      <c r="L27" s="35"/>
      <c r="M27" s="36"/>
      <c r="N27" s="37">
        <f>IF(M27&gt;0,ROUND(L27/M27,4),0)</f>
        <v>0</v>
      </c>
      <c r="O27" s="38"/>
      <c r="P27" s="39"/>
      <c r="Q27" s="37">
        <f>ROUND(ROUND(N27,4)*(1-O27),4)</f>
        <v>0</v>
      </c>
      <c r="R27" s="37">
        <f>ROUND(ROUND(Q27,4)*(1+P27),4)</f>
        <v>0</v>
      </c>
      <c r="S27" s="37">
        <f>ROUND($I27*Q27,4)</f>
        <v>0</v>
      </c>
      <c r="T27" s="37">
        <f>ROUND($I27*R27,4)</f>
        <v>0</v>
      </c>
      <c r="U27" s="40"/>
      <c r="V27" s="40"/>
      <c r="W27" s="40"/>
      <c r="X27" s="40"/>
      <c r="Y27" s="41"/>
    </row>
    <row r="28" spans="1:25" ht="89.25" x14ac:dyDescent="0.25">
      <c r="A28" s="55" t="s">
        <v>84</v>
      </c>
      <c r="B28" s="11">
        <v>16</v>
      </c>
      <c r="C28" s="32" t="s">
        <v>110</v>
      </c>
      <c r="D28" s="32" t="s">
        <v>111</v>
      </c>
      <c r="E28" s="32" t="s">
        <v>84</v>
      </c>
      <c r="F28" s="32" t="s">
        <v>84</v>
      </c>
      <c r="G28" s="32" t="s">
        <v>87</v>
      </c>
      <c r="H28" s="33" t="s">
        <v>88</v>
      </c>
      <c r="I28" s="34">
        <v>2400</v>
      </c>
      <c r="J28" s="59"/>
      <c r="K28" s="11">
        <v>1</v>
      </c>
      <c r="L28" s="35"/>
      <c r="M28" s="36"/>
      <c r="N28" s="37">
        <f>IF(M28&gt;0,ROUND(L28/M28,4),0)</f>
        <v>0</v>
      </c>
      <c r="O28" s="38"/>
      <c r="P28" s="39"/>
      <c r="Q28" s="37">
        <f>ROUND(ROUND(N28,4)*(1-O28),4)</f>
        <v>0</v>
      </c>
      <c r="R28" s="37">
        <f>ROUND(ROUND(Q28,4)*(1+P28),4)</f>
        <v>0</v>
      </c>
      <c r="S28" s="37">
        <f>ROUND($I28*Q28,4)</f>
        <v>0</v>
      </c>
      <c r="T28" s="37">
        <f>ROUND($I28*R28,4)</f>
        <v>0</v>
      </c>
      <c r="U28" s="40"/>
      <c r="V28" s="40"/>
      <c r="W28" s="40"/>
      <c r="X28" s="40"/>
      <c r="Y28" s="41"/>
    </row>
    <row r="29" spans="1:25" ht="89.25" x14ac:dyDescent="0.25">
      <c r="A29" s="55" t="s">
        <v>84</v>
      </c>
      <c r="B29" s="11">
        <v>17</v>
      </c>
      <c r="C29" s="32" t="s">
        <v>112</v>
      </c>
      <c r="D29" s="32" t="s">
        <v>84</v>
      </c>
      <c r="E29" s="32" t="s">
        <v>84</v>
      </c>
      <c r="F29" s="32" t="s">
        <v>84</v>
      </c>
      <c r="G29" s="32" t="s">
        <v>87</v>
      </c>
      <c r="H29" s="33" t="s">
        <v>88</v>
      </c>
      <c r="I29" s="34">
        <v>200</v>
      </c>
      <c r="J29" s="59"/>
      <c r="K29" s="11">
        <v>1</v>
      </c>
      <c r="L29" s="35"/>
      <c r="M29" s="36"/>
      <c r="N29" s="37">
        <f>IF(M29&gt;0,ROUND(L29/M29,4),0)</f>
        <v>0</v>
      </c>
      <c r="O29" s="38"/>
      <c r="P29" s="39"/>
      <c r="Q29" s="37">
        <f>ROUND(ROUND(N29,4)*(1-O29),4)</f>
        <v>0</v>
      </c>
      <c r="R29" s="37">
        <f>ROUND(ROUND(Q29,4)*(1+P29),4)</f>
        <v>0</v>
      </c>
      <c r="S29" s="37">
        <f>ROUND($I29*Q29,4)</f>
        <v>0</v>
      </c>
      <c r="T29" s="37">
        <f>ROUND($I29*R29,4)</f>
        <v>0</v>
      </c>
      <c r="U29" s="40"/>
      <c r="V29" s="40"/>
      <c r="W29" s="40"/>
      <c r="X29" s="40"/>
      <c r="Y29" s="41"/>
    </row>
    <row r="30" spans="1:25" ht="89.25" x14ac:dyDescent="0.25">
      <c r="A30" s="55" t="s">
        <v>84</v>
      </c>
      <c r="B30" s="11">
        <v>18</v>
      </c>
      <c r="C30" s="32" t="s">
        <v>113</v>
      </c>
      <c r="D30" s="32" t="s">
        <v>84</v>
      </c>
      <c r="E30" s="32" t="s">
        <v>84</v>
      </c>
      <c r="F30" s="32" t="s">
        <v>84</v>
      </c>
      <c r="G30" s="32" t="s">
        <v>87</v>
      </c>
      <c r="H30" s="33" t="s">
        <v>88</v>
      </c>
      <c r="I30" s="34">
        <v>1000</v>
      </c>
      <c r="J30" s="59"/>
      <c r="K30" s="11">
        <v>1</v>
      </c>
      <c r="L30" s="35"/>
      <c r="M30" s="36"/>
      <c r="N30" s="37">
        <f>IF(M30&gt;0,ROUND(L30/M30,4),0)</f>
        <v>0</v>
      </c>
      <c r="O30" s="38"/>
      <c r="P30" s="39"/>
      <c r="Q30" s="37">
        <f>ROUND(ROUND(N30,4)*(1-O30),4)</f>
        <v>0</v>
      </c>
      <c r="R30" s="37">
        <f>ROUND(ROUND(Q30,4)*(1+P30),4)</f>
        <v>0</v>
      </c>
      <c r="S30" s="37">
        <f>ROUND($I30*Q30,4)</f>
        <v>0</v>
      </c>
      <c r="T30" s="37">
        <f>ROUND($I30*R30,4)</f>
        <v>0</v>
      </c>
      <c r="U30" s="40"/>
      <c r="V30" s="40"/>
      <c r="W30" s="40"/>
      <c r="X30" s="40"/>
      <c r="Y30" s="41"/>
    </row>
    <row r="31" spans="1:25" ht="89.25" x14ac:dyDescent="0.25">
      <c r="A31" s="55" t="s">
        <v>84</v>
      </c>
      <c r="B31" s="11">
        <v>19</v>
      </c>
      <c r="C31" s="32" t="s">
        <v>114</v>
      </c>
      <c r="D31" s="32" t="s">
        <v>115</v>
      </c>
      <c r="E31" s="32" t="s">
        <v>84</v>
      </c>
      <c r="F31" s="32" t="s">
        <v>84</v>
      </c>
      <c r="G31" s="32" t="s">
        <v>87</v>
      </c>
      <c r="H31" s="33" t="s">
        <v>88</v>
      </c>
      <c r="I31" s="34">
        <v>4800</v>
      </c>
      <c r="J31" s="59"/>
      <c r="K31" s="11">
        <v>1</v>
      </c>
      <c r="L31" s="35"/>
      <c r="M31" s="36"/>
      <c r="N31" s="37">
        <f>IF(M31&gt;0,ROUND(L31/M31,4),0)</f>
        <v>0</v>
      </c>
      <c r="O31" s="38"/>
      <c r="P31" s="39"/>
      <c r="Q31" s="37">
        <f>ROUND(ROUND(N31,4)*(1-O31),4)</f>
        <v>0</v>
      </c>
      <c r="R31" s="37">
        <f>ROUND(ROUND(Q31,4)*(1+P31),4)</f>
        <v>0</v>
      </c>
      <c r="S31" s="37">
        <f>ROUND($I31*Q31,4)</f>
        <v>0</v>
      </c>
      <c r="T31" s="37">
        <f>ROUND($I31*R31,4)</f>
        <v>0</v>
      </c>
      <c r="U31" s="40"/>
      <c r="V31" s="40"/>
      <c r="W31" s="40"/>
      <c r="X31" s="40"/>
      <c r="Y31" s="41"/>
    </row>
    <row r="32" spans="1:25" ht="89.25" x14ac:dyDescent="0.25">
      <c r="A32" s="55" t="s">
        <v>84</v>
      </c>
      <c r="B32" s="11">
        <v>20</v>
      </c>
      <c r="C32" s="32" t="s">
        <v>116</v>
      </c>
      <c r="D32" s="32" t="s">
        <v>117</v>
      </c>
      <c r="E32" s="32" t="s">
        <v>84</v>
      </c>
      <c r="F32" s="32" t="s">
        <v>84</v>
      </c>
      <c r="G32" s="32" t="s">
        <v>87</v>
      </c>
      <c r="H32" s="33" t="s">
        <v>88</v>
      </c>
      <c r="I32" s="34">
        <v>5200</v>
      </c>
      <c r="J32" s="59"/>
      <c r="K32" s="11">
        <v>1</v>
      </c>
      <c r="L32" s="35"/>
      <c r="M32" s="36"/>
      <c r="N32" s="37">
        <f>IF(M32&gt;0,ROUND(L32/M32,4),0)</f>
        <v>0</v>
      </c>
      <c r="O32" s="38"/>
      <c r="P32" s="39"/>
      <c r="Q32" s="37">
        <f>ROUND(ROUND(N32,4)*(1-O32),4)</f>
        <v>0</v>
      </c>
      <c r="R32" s="37">
        <f>ROUND(ROUND(Q32,4)*(1+P32),4)</f>
        <v>0</v>
      </c>
      <c r="S32" s="37">
        <f>ROUND($I32*Q32,4)</f>
        <v>0</v>
      </c>
      <c r="T32" s="37">
        <f>ROUND($I32*R32,4)</f>
        <v>0</v>
      </c>
      <c r="U32" s="40"/>
      <c r="V32" s="40"/>
      <c r="W32" s="40"/>
      <c r="X32" s="40"/>
      <c r="Y32" s="41"/>
    </row>
    <row r="33" spans="1:25" ht="89.25" x14ac:dyDescent="0.25">
      <c r="A33" s="55" t="s">
        <v>84</v>
      </c>
      <c r="B33" s="11">
        <v>21</v>
      </c>
      <c r="C33" s="32" t="s">
        <v>118</v>
      </c>
      <c r="D33" s="32" t="s">
        <v>119</v>
      </c>
      <c r="E33" s="32" t="s">
        <v>84</v>
      </c>
      <c r="F33" s="32" t="s">
        <v>84</v>
      </c>
      <c r="G33" s="32" t="s">
        <v>87</v>
      </c>
      <c r="H33" s="33" t="s">
        <v>88</v>
      </c>
      <c r="I33" s="34">
        <v>1400</v>
      </c>
      <c r="J33" s="59"/>
      <c r="K33" s="11">
        <v>1</v>
      </c>
      <c r="L33" s="35"/>
      <c r="M33" s="36"/>
      <c r="N33" s="37">
        <f>IF(M33&gt;0,ROUND(L33/M33,4),0)</f>
        <v>0</v>
      </c>
      <c r="O33" s="38"/>
      <c r="P33" s="39"/>
      <c r="Q33" s="37">
        <f>ROUND(ROUND(N33,4)*(1-O33),4)</f>
        <v>0</v>
      </c>
      <c r="R33" s="37">
        <f>ROUND(ROUND(Q33,4)*(1+P33),4)</f>
        <v>0</v>
      </c>
      <c r="S33" s="37">
        <f>ROUND($I33*Q33,4)</f>
        <v>0</v>
      </c>
      <c r="T33" s="37">
        <f>ROUND($I33*R33,4)</f>
        <v>0</v>
      </c>
      <c r="U33" s="40"/>
      <c r="V33" s="40"/>
      <c r="W33" s="40"/>
      <c r="X33" s="40"/>
      <c r="Y33" s="41"/>
    </row>
    <row r="34" spans="1:25" ht="89.25" x14ac:dyDescent="0.25">
      <c r="A34" s="55" t="s">
        <v>84</v>
      </c>
      <c r="B34" s="11">
        <v>22</v>
      </c>
      <c r="C34" s="32" t="s">
        <v>120</v>
      </c>
      <c r="D34" s="32" t="s">
        <v>119</v>
      </c>
      <c r="E34" s="32" t="s">
        <v>84</v>
      </c>
      <c r="F34" s="32" t="s">
        <v>84</v>
      </c>
      <c r="G34" s="32" t="s">
        <v>87</v>
      </c>
      <c r="H34" s="33" t="s">
        <v>88</v>
      </c>
      <c r="I34" s="34">
        <v>7300</v>
      </c>
      <c r="J34" s="59"/>
      <c r="K34" s="11">
        <v>1</v>
      </c>
      <c r="L34" s="35"/>
      <c r="M34" s="36"/>
      <c r="N34" s="37">
        <f>IF(M34&gt;0,ROUND(L34/M34,4),0)</f>
        <v>0</v>
      </c>
      <c r="O34" s="38"/>
      <c r="P34" s="39"/>
      <c r="Q34" s="37">
        <f>ROUND(ROUND(N34,4)*(1-O34),4)</f>
        <v>0</v>
      </c>
      <c r="R34" s="37">
        <f>ROUND(ROUND(Q34,4)*(1+P34),4)</f>
        <v>0</v>
      </c>
      <c r="S34" s="37">
        <f>ROUND($I34*Q34,4)</f>
        <v>0</v>
      </c>
      <c r="T34" s="37">
        <f>ROUND($I34*R34,4)</f>
        <v>0</v>
      </c>
      <c r="U34" s="40"/>
      <c r="V34" s="40"/>
      <c r="W34" s="40"/>
      <c r="X34" s="40"/>
      <c r="Y34" s="41"/>
    </row>
    <row r="35" spans="1:25" ht="89.25" x14ac:dyDescent="0.25">
      <c r="A35" s="55" t="s">
        <v>84</v>
      </c>
      <c r="B35" s="11">
        <v>23</v>
      </c>
      <c r="C35" s="32" t="s">
        <v>121</v>
      </c>
      <c r="D35" s="32" t="s">
        <v>119</v>
      </c>
      <c r="E35" s="32" t="s">
        <v>84</v>
      </c>
      <c r="F35" s="32" t="s">
        <v>84</v>
      </c>
      <c r="G35" s="32" t="s">
        <v>87</v>
      </c>
      <c r="H35" s="33" t="s">
        <v>88</v>
      </c>
      <c r="I35" s="34">
        <v>7400</v>
      </c>
      <c r="J35" s="59"/>
      <c r="K35" s="11">
        <v>1</v>
      </c>
      <c r="L35" s="35"/>
      <c r="M35" s="36"/>
      <c r="N35" s="37">
        <f>IF(M35&gt;0,ROUND(L35/M35,4),0)</f>
        <v>0</v>
      </c>
      <c r="O35" s="38"/>
      <c r="P35" s="39"/>
      <c r="Q35" s="37">
        <f>ROUND(ROUND(N35,4)*(1-O35),4)</f>
        <v>0</v>
      </c>
      <c r="R35" s="37">
        <f>ROUND(ROUND(Q35,4)*(1+P35),4)</f>
        <v>0</v>
      </c>
      <c r="S35" s="37">
        <f>ROUND($I35*Q35,4)</f>
        <v>0</v>
      </c>
      <c r="T35" s="37">
        <f>ROUND($I35*R35,4)</f>
        <v>0</v>
      </c>
      <c r="U35" s="40"/>
      <c r="V35" s="40"/>
      <c r="W35" s="40"/>
      <c r="X35" s="40"/>
      <c r="Y35" s="41"/>
    </row>
    <row r="36" spans="1:25" ht="89.25" x14ac:dyDescent="0.25">
      <c r="A36" s="55" t="s">
        <v>84</v>
      </c>
      <c r="B36" s="11">
        <v>24</v>
      </c>
      <c r="C36" s="32" t="s">
        <v>122</v>
      </c>
      <c r="D36" s="32" t="s">
        <v>119</v>
      </c>
      <c r="E36" s="32" t="s">
        <v>84</v>
      </c>
      <c r="F36" s="32" t="s">
        <v>84</v>
      </c>
      <c r="G36" s="32" t="s">
        <v>87</v>
      </c>
      <c r="H36" s="33" t="s">
        <v>88</v>
      </c>
      <c r="I36" s="34">
        <v>400</v>
      </c>
      <c r="J36" s="59"/>
      <c r="K36" s="11">
        <v>1</v>
      </c>
      <c r="L36" s="35"/>
      <c r="M36" s="36"/>
      <c r="N36" s="37">
        <f>IF(M36&gt;0,ROUND(L36/M36,4),0)</f>
        <v>0</v>
      </c>
      <c r="O36" s="38"/>
      <c r="P36" s="39"/>
      <c r="Q36" s="37">
        <f>ROUND(ROUND(N36,4)*(1-O36),4)</f>
        <v>0</v>
      </c>
      <c r="R36" s="37">
        <f>ROUND(ROUND(Q36,4)*(1+P36),4)</f>
        <v>0</v>
      </c>
      <c r="S36" s="37">
        <f>ROUND($I36*Q36,4)</f>
        <v>0</v>
      </c>
      <c r="T36" s="37">
        <f>ROUND($I36*R36,4)</f>
        <v>0</v>
      </c>
      <c r="U36" s="40"/>
      <c r="V36" s="40"/>
      <c r="W36" s="40"/>
      <c r="X36" s="40"/>
      <c r="Y36" s="41"/>
    </row>
    <row r="37" spans="1:25" ht="89.25" x14ac:dyDescent="0.25">
      <c r="A37" s="55" t="s">
        <v>84</v>
      </c>
      <c r="B37" s="11">
        <v>25</v>
      </c>
      <c r="C37" s="32" t="s">
        <v>123</v>
      </c>
      <c r="D37" s="32" t="s">
        <v>84</v>
      </c>
      <c r="E37" s="32" t="s">
        <v>84</v>
      </c>
      <c r="F37" s="32" t="s">
        <v>84</v>
      </c>
      <c r="G37" s="32" t="s">
        <v>87</v>
      </c>
      <c r="H37" s="33" t="s">
        <v>88</v>
      </c>
      <c r="I37" s="34">
        <v>57400</v>
      </c>
      <c r="J37" s="59"/>
      <c r="K37" s="11">
        <v>1</v>
      </c>
      <c r="L37" s="35"/>
      <c r="M37" s="36"/>
      <c r="N37" s="37">
        <f>IF(M37&gt;0,ROUND(L37/M37,4),0)</f>
        <v>0</v>
      </c>
      <c r="O37" s="38"/>
      <c r="P37" s="39"/>
      <c r="Q37" s="37">
        <f>ROUND(ROUND(N37,4)*(1-O37),4)</f>
        <v>0</v>
      </c>
      <c r="R37" s="37">
        <f>ROUND(ROUND(Q37,4)*(1+P37),4)</f>
        <v>0</v>
      </c>
      <c r="S37" s="37">
        <f>ROUND($I37*Q37,4)</f>
        <v>0</v>
      </c>
      <c r="T37" s="37">
        <f>ROUND($I37*R37,4)</f>
        <v>0</v>
      </c>
      <c r="U37" s="40"/>
      <c r="V37" s="40"/>
      <c r="W37" s="40"/>
      <c r="X37" s="40"/>
      <c r="Y37" s="41"/>
    </row>
    <row r="38" spans="1:25" ht="89.25" x14ac:dyDescent="0.25">
      <c r="A38" s="55" t="s">
        <v>84</v>
      </c>
      <c r="B38" s="11">
        <v>26</v>
      </c>
      <c r="C38" s="32" t="s">
        <v>124</v>
      </c>
      <c r="D38" s="32" t="s">
        <v>84</v>
      </c>
      <c r="E38" s="32" t="s">
        <v>84</v>
      </c>
      <c r="F38" s="32" t="s">
        <v>84</v>
      </c>
      <c r="G38" s="32" t="s">
        <v>87</v>
      </c>
      <c r="H38" s="33" t="s">
        <v>88</v>
      </c>
      <c r="I38" s="34">
        <v>26400</v>
      </c>
      <c r="J38" s="59"/>
      <c r="K38" s="11">
        <v>1</v>
      </c>
      <c r="L38" s="35"/>
      <c r="M38" s="36"/>
      <c r="N38" s="37">
        <f>IF(M38&gt;0,ROUND(L38/M38,4),0)</f>
        <v>0</v>
      </c>
      <c r="O38" s="38"/>
      <c r="P38" s="39"/>
      <c r="Q38" s="37">
        <f>ROUND(ROUND(N38,4)*(1-O38),4)</f>
        <v>0</v>
      </c>
      <c r="R38" s="37">
        <f>ROUND(ROUND(Q38,4)*(1+P38),4)</f>
        <v>0</v>
      </c>
      <c r="S38" s="37">
        <f>ROUND($I38*Q38,4)</f>
        <v>0</v>
      </c>
      <c r="T38" s="37">
        <f>ROUND($I38*R38,4)</f>
        <v>0</v>
      </c>
      <c r="U38" s="40"/>
      <c r="V38" s="40"/>
      <c r="W38" s="40"/>
      <c r="X38" s="40"/>
      <c r="Y38" s="41"/>
    </row>
    <row r="39" spans="1:25" ht="89.25" x14ac:dyDescent="0.25">
      <c r="A39" s="55" t="s">
        <v>84</v>
      </c>
      <c r="B39" s="11">
        <v>27</v>
      </c>
      <c r="C39" s="32" t="s">
        <v>125</v>
      </c>
      <c r="D39" s="32" t="s">
        <v>84</v>
      </c>
      <c r="E39" s="32" t="s">
        <v>84</v>
      </c>
      <c r="F39" s="32" t="s">
        <v>84</v>
      </c>
      <c r="G39" s="32" t="s">
        <v>87</v>
      </c>
      <c r="H39" s="33" t="s">
        <v>88</v>
      </c>
      <c r="I39" s="34">
        <v>200</v>
      </c>
      <c r="J39" s="59"/>
      <c r="K39" s="11">
        <v>1</v>
      </c>
      <c r="L39" s="35"/>
      <c r="M39" s="36"/>
      <c r="N39" s="37">
        <f>IF(M39&gt;0,ROUND(L39/M39,4),0)</f>
        <v>0</v>
      </c>
      <c r="O39" s="38"/>
      <c r="P39" s="39"/>
      <c r="Q39" s="37">
        <f>ROUND(ROUND(N39,4)*(1-O39),4)</f>
        <v>0</v>
      </c>
      <c r="R39" s="37">
        <f>ROUND(ROUND(Q39,4)*(1+P39),4)</f>
        <v>0</v>
      </c>
      <c r="S39" s="37">
        <f>ROUND($I39*Q39,4)</f>
        <v>0</v>
      </c>
      <c r="T39" s="37">
        <f>ROUND($I39*R39,4)</f>
        <v>0</v>
      </c>
      <c r="U39" s="40"/>
      <c r="V39" s="40"/>
      <c r="W39" s="40"/>
      <c r="X39" s="40"/>
      <c r="Y39" s="41"/>
    </row>
    <row r="40" spans="1:25" ht="89.25" x14ac:dyDescent="0.25">
      <c r="A40" s="55" t="s">
        <v>84</v>
      </c>
      <c r="B40" s="11">
        <v>28</v>
      </c>
      <c r="C40" s="32" t="s">
        <v>126</v>
      </c>
      <c r="D40" s="32" t="s">
        <v>84</v>
      </c>
      <c r="E40" s="32" t="s">
        <v>84</v>
      </c>
      <c r="F40" s="32" t="s">
        <v>84</v>
      </c>
      <c r="G40" s="32" t="s">
        <v>87</v>
      </c>
      <c r="H40" s="33" t="s">
        <v>88</v>
      </c>
      <c r="I40" s="34">
        <v>200</v>
      </c>
      <c r="J40" s="59"/>
      <c r="K40" s="11">
        <v>1</v>
      </c>
      <c r="L40" s="35"/>
      <c r="M40" s="36"/>
      <c r="N40" s="37">
        <f>IF(M40&gt;0,ROUND(L40/M40,4),0)</f>
        <v>0</v>
      </c>
      <c r="O40" s="38"/>
      <c r="P40" s="39"/>
      <c r="Q40" s="37">
        <f>ROUND(ROUND(N40,4)*(1-O40),4)</f>
        <v>0</v>
      </c>
      <c r="R40" s="37">
        <f>ROUND(ROUND(Q40,4)*(1+P40),4)</f>
        <v>0</v>
      </c>
      <c r="S40" s="37">
        <f>ROUND($I40*Q40,4)</f>
        <v>0</v>
      </c>
      <c r="T40" s="37">
        <f>ROUND($I40*R40,4)</f>
        <v>0</v>
      </c>
      <c r="U40" s="40"/>
      <c r="V40" s="40"/>
      <c r="W40" s="40"/>
      <c r="X40" s="40"/>
      <c r="Y40" s="41"/>
    </row>
    <row r="41" spans="1:25" ht="89.25" x14ac:dyDescent="0.25">
      <c r="A41" s="55" t="s">
        <v>84</v>
      </c>
      <c r="B41" s="11">
        <v>29</v>
      </c>
      <c r="C41" s="32" t="s">
        <v>127</v>
      </c>
      <c r="D41" s="32" t="s">
        <v>128</v>
      </c>
      <c r="E41" s="32" t="s">
        <v>84</v>
      </c>
      <c r="F41" s="32" t="s">
        <v>84</v>
      </c>
      <c r="G41" s="32" t="s">
        <v>87</v>
      </c>
      <c r="H41" s="33" t="s">
        <v>88</v>
      </c>
      <c r="I41" s="34">
        <v>1000</v>
      </c>
      <c r="J41" s="59"/>
      <c r="K41" s="11">
        <v>1</v>
      </c>
      <c r="L41" s="35"/>
      <c r="M41" s="36"/>
      <c r="N41" s="37">
        <f>IF(M41&gt;0,ROUND(L41/M41,4),0)</f>
        <v>0</v>
      </c>
      <c r="O41" s="38"/>
      <c r="P41" s="39"/>
      <c r="Q41" s="37">
        <f>ROUND(ROUND(N41,4)*(1-O41),4)</f>
        <v>0</v>
      </c>
      <c r="R41" s="37">
        <f>ROUND(ROUND(Q41,4)*(1+P41),4)</f>
        <v>0</v>
      </c>
      <c r="S41" s="37">
        <f>ROUND($I41*Q41,4)</f>
        <v>0</v>
      </c>
      <c r="T41" s="37">
        <f>ROUND($I41*R41,4)</f>
        <v>0</v>
      </c>
      <c r="U41" s="40"/>
      <c r="V41" s="40"/>
      <c r="W41" s="40"/>
      <c r="X41" s="40"/>
      <c r="Y41" s="41"/>
    </row>
    <row r="42" spans="1:25" ht="89.25" x14ac:dyDescent="0.25">
      <c r="A42" s="55" t="s">
        <v>84</v>
      </c>
      <c r="B42" s="11">
        <v>30</v>
      </c>
      <c r="C42" s="32" t="s">
        <v>129</v>
      </c>
      <c r="D42" s="32" t="s">
        <v>84</v>
      </c>
      <c r="E42" s="32" t="s">
        <v>84</v>
      </c>
      <c r="F42" s="32" t="s">
        <v>84</v>
      </c>
      <c r="G42" s="32" t="s">
        <v>87</v>
      </c>
      <c r="H42" s="33" t="s">
        <v>88</v>
      </c>
      <c r="I42" s="34">
        <v>24600</v>
      </c>
      <c r="J42" s="59"/>
      <c r="K42" s="11">
        <v>1</v>
      </c>
      <c r="L42" s="35"/>
      <c r="M42" s="36"/>
      <c r="N42" s="37">
        <f>IF(M42&gt;0,ROUND(L42/M42,4),0)</f>
        <v>0</v>
      </c>
      <c r="O42" s="38"/>
      <c r="P42" s="39"/>
      <c r="Q42" s="37">
        <f>ROUND(ROUND(N42,4)*(1-O42),4)</f>
        <v>0</v>
      </c>
      <c r="R42" s="37">
        <f>ROUND(ROUND(Q42,4)*(1+P42),4)</f>
        <v>0</v>
      </c>
      <c r="S42" s="37">
        <f>ROUND($I42*Q42,4)</f>
        <v>0</v>
      </c>
      <c r="T42" s="37">
        <f>ROUND($I42*R42,4)</f>
        <v>0</v>
      </c>
      <c r="U42" s="40"/>
      <c r="V42" s="40"/>
      <c r="W42" s="40"/>
      <c r="X42" s="40"/>
      <c r="Y42" s="41"/>
    </row>
    <row r="43" spans="1:25" ht="89.25" x14ac:dyDescent="0.25">
      <c r="A43" s="55" t="s">
        <v>84</v>
      </c>
      <c r="B43" s="11">
        <v>31</v>
      </c>
      <c r="C43" s="32" t="s">
        <v>130</v>
      </c>
      <c r="D43" s="32" t="s">
        <v>84</v>
      </c>
      <c r="E43" s="32" t="s">
        <v>84</v>
      </c>
      <c r="F43" s="32" t="s">
        <v>84</v>
      </c>
      <c r="G43" s="32" t="s">
        <v>87</v>
      </c>
      <c r="H43" s="33" t="s">
        <v>88</v>
      </c>
      <c r="I43" s="34">
        <v>4800</v>
      </c>
      <c r="J43" s="59"/>
      <c r="K43" s="11">
        <v>1</v>
      </c>
      <c r="L43" s="35"/>
      <c r="M43" s="36"/>
      <c r="N43" s="37">
        <f>IF(M43&gt;0,ROUND(L43/M43,4),0)</f>
        <v>0</v>
      </c>
      <c r="O43" s="38"/>
      <c r="P43" s="39"/>
      <c r="Q43" s="37">
        <f>ROUND(ROUND(N43,4)*(1-O43),4)</f>
        <v>0</v>
      </c>
      <c r="R43" s="37">
        <f>ROUND(ROUND(Q43,4)*(1+P43),4)</f>
        <v>0</v>
      </c>
      <c r="S43" s="37">
        <f>ROUND($I43*Q43,4)</f>
        <v>0</v>
      </c>
      <c r="T43" s="37">
        <f>ROUND($I43*R43,4)</f>
        <v>0</v>
      </c>
      <c r="U43" s="40"/>
      <c r="V43" s="40"/>
      <c r="W43" s="40"/>
      <c r="X43" s="40"/>
      <c r="Y43" s="41"/>
    </row>
    <row r="44" spans="1:25" ht="90" thickBot="1" x14ac:dyDescent="0.3">
      <c r="A44" s="56" t="s">
        <v>84</v>
      </c>
      <c r="B44" s="13">
        <v>32</v>
      </c>
      <c r="C44" s="42" t="s">
        <v>131</v>
      </c>
      <c r="D44" s="42" t="s">
        <v>84</v>
      </c>
      <c r="E44" s="42" t="s">
        <v>84</v>
      </c>
      <c r="F44" s="42" t="s">
        <v>84</v>
      </c>
      <c r="G44" s="42" t="s">
        <v>87</v>
      </c>
      <c r="H44" s="43" t="s">
        <v>88</v>
      </c>
      <c r="I44" s="44">
        <v>41500</v>
      </c>
      <c r="J44" s="60"/>
      <c r="K44" s="13">
        <v>1</v>
      </c>
      <c r="L44" s="45"/>
      <c r="M44" s="46"/>
      <c r="N44" s="47">
        <f>IF(M44&gt;0,ROUND(L44/M44,4),0)</f>
        <v>0</v>
      </c>
      <c r="O44" s="48"/>
      <c r="P44" s="49"/>
      <c r="Q44" s="47">
        <f>ROUND(ROUND(N44,4)*(1-O44),4)</f>
        <v>0</v>
      </c>
      <c r="R44" s="47">
        <f>ROUND(ROUND(Q44,4)*(1+P44),4)</f>
        <v>0</v>
      </c>
      <c r="S44" s="47">
        <f>ROUND($I44*Q44,4)</f>
        <v>0</v>
      </c>
      <c r="T44" s="47">
        <f>ROUND($I44*R44,4)</f>
        <v>0</v>
      </c>
      <c r="U44" s="50"/>
      <c r="V44" s="50"/>
      <c r="W44" s="50"/>
      <c r="X44" s="50"/>
      <c r="Y44" s="51"/>
    </row>
    <row r="45" spans="1:25" ht="13.5" thickBot="1" x14ac:dyDescent="0.3">
      <c r="R45" s="61" t="s">
        <v>132</v>
      </c>
      <c r="S45" s="62">
        <f>SUM(S13:S44)</f>
        <v>0</v>
      </c>
      <c r="T45" s="63">
        <f>SUM(T13:T44)</f>
        <v>0</v>
      </c>
    </row>
    <row r="47" spans="1:25" ht="13.5" thickBot="1" x14ac:dyDescent="0.3"/>
    <row r="48" spans="1:25" ht="13.5" thickBot="1" x14ac:dyDescent="0.3">
      <c r="A48" s="52" t="s">
        <v>54</v>
      </c>
      <c r="B48" s="57" t="s">
        <v>133</v>
      </c>
      <c r="C48" s="18" t="s">
        <v>134</v>
      </c>
      <c r="D48" s="18"/>
      <c r="E48" s="18"/>
      <c r="F48" s="18"/>
      <c r="G48" s="18"/>
      <c r="H48" s="18" t="s">
        <v>57</v>
      </c>
      <c r="I48" s="18"/>
      <c r="J48" s="8"/>
      <c r="K48" s="7"/>
      <c r="L48" s="18" t="s">
        <v>135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8"/>
    </row>
    <row r="49" spans="1:25" ht="51.75" thickBot="1" x14ac:dyDescent="0.3">
      <c r="A49" s="53" t="s">
        <v>59</v>
      </c>
      <c r="B49" s="19" t="s">
        <v>60</v>
      </c>
      <c r="C49" s="20" t="s">
        <v>61</v>
      </c>
      <c r="D49" s="20" t="s">
        <v>62</v>
      </c>
      <c r="E49" s="20" t="s">
        <v>63</v>
      </c>
      <c r="F49" s="20" t="s">
        <v>64</v>
      </c>
      <c r="G49" s="20" t="s">
        <v>65</v>
      </c>
      <c r="H49" s="20" t="s">
        <v>66</v>
      </c>
      <c r="I49" s="20" t="s">
        <v>67</v>
      </c>
      <c r="J49" s="21" t="s">
        <v>68</v>
      </c>
      <c r="K49" s="19" t="s">
        <v>69</v>
      </c>
      <c r="L49" s="20" t="s">
        <v>70</v>
      </c>
      <c r="M49" s="20" t="s">
        <v>71</v>
      </c>
      <c r="N49" s="20" t="s">
        <v>72</v>
      </c>
      <c r="O49" s="20" t="s">
        <v>73</v>
      </c>
      <c r="P49" s="20" t="s">
        <v>74</v>
      </c>
      <c r="Q49" s="20" t="s">
        <v>75</v>
      </c>
      <c r="R49" s="20" t="s">
        <v>76</v>
      </c>
      <c r="S49" s="20" t="s">
        <v>77</v>
      </c>
      <c r="T49" s="20" t="s">
        <v>78</v>
      </c>
      <c r="U49" s="20" t="s">
        <v>79</v>
      </c>
      <c r="V49" s="20" t="s">
        <v>80</v>
      </c>
      <c r="W49" s="20" t="s">
        <v>81</v>
      </c>
      <c r="X49" s="20" t="s">
        <v>82</v>
      </c>
      <c r="Y49" s="21" t="s">
        <v>83</v>
      </c>
    </row>
    <row r="50" spans="1:25" ht="25.5" x14ac:dyDescent="0.25">
      <c r="A50" s="54" t="s">
        <v>84</v>
      </c>
      <c r="B50" s="9">
        <v>1</v>
      </c>
      <c r="C50" s="22" t="s">
        <v>136</v>
      </c>
      <c r="D50" s="22" t="s">
        <v>84</v>
      </c>
      <c r="E50" s="22" t="s">
        <v>84</v>
      </c>
      <c r="F50" s="22" t="s">
        <v>84</v>
      </c>
      <c r="G50" s="22" t="s">
        <v>84</v>
      </c>
      <c r="H50" s="23" t="s">
        <v>88</v>
      </c>
      <c r="I50" s="24">
        <v>58400</v>
      </c>
      <c r="J50" s="58"/>
      <c r="K50" s="9">
        <v>1</v>
      </c>
      <c r="L50" s="25"/>
      <c r="M50" s="26"/>
      <c r="N50" s="27">
        <f>IF(M50&gt;0,ROUND(L50/M50,4),0)</f>
        <v>0</v>
      </c>
      <c r="O50" s="28"/>
      <c r="P50" s="29"/>
      <c r="Q50" s="27">
        <f>ROUND(ROUND(N50,4)*(1-O50),4)</f>
        <v>0</v>
      </c>
      <c r="R50" s="27">
        <f>ROUND(ROUND(Q50,4)*(1+P50),4)</f>
        <v>0</v>
      </c>
      <c r="S50" s="27">
        <f>ROUND($I50*Q50,4)</f>
        <v>0</v>
      </c>
      <c r="T50" s="27">
        <f>ROUND($I50*R50,4)</f>
        <v>0</v>
      </c>
      <c r="U50" s="30"/>
      <c r="V50" s="30"/>
      <c r="W50" s="30"/>
      <c r="X50" s="30"/>
      <c r="Y50" s="31"/>
    </row>
    <row r="51" spans="1:25" ht="25.5" x14ac:dyDescent="0.25">
      <c r="A51" s="55" t="s">
        <v>84</v>
      </c>
      <c r="B51" s="11">
        <v>2</v>
      </c>
      <c r="C51" s="32" t="s">
        <v>137</v>
      </c>
      <c r="D51" s="32" t="s">
        <v>84</v>
      </c>
      <c r="E51" s="32" t="s">
        <v>84</v>
      </c>
      <c r="F51" s="32" t="s">
        <v>84</v>
      </c>
      <c r="G51" s="32" t="s">
        <v>84</v>
      </c>
      <c r="H51" s="33" t="s">
        <v>88</v>
      </c>
      <c r="I51" s="34">
        <v>82800</v>
      </c>
      <c r="J51" s="59"/>
      <c r="K51" s="11">
        <v>1</v>
      </c>
      <c r="L51" s="35"/>
      <c r="M51" s="36"/>
      <c r="N51" s="37">
        <f>IF(M51&gt;0,ROUND(L51/M51,4),0)</f>
        <v>0</v>
      </c>
      <c r="O51" s="38"/>
      <c r="P51" s="39"/>
      <c r="Q51" s="37">
        <f>ROUND(ROUND(N51,4)*(1-O51),4)</f>
        <v>0</v>
      </c>
      <c r="R51" s="37">
        <f>ROUND(ROUND(Q51,4)*(1+P51),4)</f>
        <v>0</v>
      </c>
      <c r="S51" s="37">
        <f>ROUND($I51*Q51,4)</f>
        <v>0</v>
      </c>
      <c r="T51" s="37">
        <f>ROUND($I51*R51,4)</f>
        <v>0</v>
      </c>
      <c r="U51" s="40"/>
      <c r="V51" s="40"/>
      <c r="W51" s="40"/>
      <c r="X51" s="40"/>
      <c r="Y51" s="41"/>
    </row>
    <row r="52" spans="1:25" ht="26.25" thickBot="1" x14ac:dyDescent="0.3">
      <c r="A52" s="56" t="s">
        <v>84</v>
      </c>
      <c r="B52" s="13">
        <v>3</v>
      </c>
      <c r="C52" s="42" t="s">
        <v>138</v>
      </c>
      <c r="D52" s="42" t="s">
        <v>84</v>
      </c>
      <c r="E52" s="42" t="s">
        <v>84</v>
      </c>
      <c r="F52" s="42" t="s">
        <v>84</v>
      </c>
      <c r="G52" s="42" t="s">
        <v>84</v>
      </c>
      <c r="H52" s="43" t="s">
        <v>88</v>
      </c>
      <c r="I52" s="44">
        <v>7200</v>
      </c>
      <c r="J52" s="60"/>
      <c r="K52" s="13">
        <v>1</v>
      </c>
      <c r="L52" s="45"/>
      <c r="M52" s="46"/>
      <c r="N52" s="47">
        <f>IF(M52&gt;0,ROUND(L52/M52,4),0)</f>
        <v>0</v>
      </c>
      <c r="O52" s="48"/>
      <c r="P52" s="49"/>
      <c r="Q52" s="47">
        <f>ROUND(ROUND(N52,4)*(1-O52),4)</f>
        <v>0</v>
      </c>
      <c r="R52" s="47">
        <f>ROUND(ROUND(Q52,4)*(1+P52),4)</f>
        <v>0</v>
      </c>
      <c r="S52" s="47">
        <f>ROUND($I52*Q52,4)</f>
        <v>0</v>
      </c>
      <c r="T52" s="47">
        <f>ROUND($I52*R52,4)</f>
        <v>0</v>
      </c>
      <c r="U52" s="50"/>
      <c r="V52" s="50"/>
      <c r="W52" s="50"/>
      <c r="X52" s="50"/>
      <c r="Y52" s="51"/>
    </row>
    <row r="53" spans="1:25" ht="13.5" thickBot="1" x14ac:dyDescent="0.3">
      <c r="R53" s="61" t="s">
        <v>132</v>
      </c>
      <c r="S53" s="62">
        <f>SUM(S50:S52)</f>
        <v>0</v>
      </c>
      <c r="T53" s="63">
        <f>SUM(T50:T52)</f>
        <v>0</v>
      </c>
    </row>
    <row r="55" spans="1:25" ht="13.5" thickBot="1" x14ac:dyDescent="0.3"/>
    <row r="56" spans="1:25" ht="13.5" thickBot="1" x14ac:dyDescent="0.3">
      <c r="A56" s="52" t="s">
        <v>54</v>
      </c>
      <c r="B56" s="57" t="s">
        <v>139</v>
      </c>
      <c r="C56" s="18" t="s">
        <v>140</v>
      </c>
      <c r="D56" s="18"/>
      <c r="E56" s="18"/>
      <c r="F56" s="18"/>
      <c r="G56" s="18"/>
      <c r="H56" s="18" t="s">
        <v>57</v>
      </c>
      <c r="I56" s="18"/>
      <c r="J56" s="8"/>
      <c r="K56" s="7"/>
      <c r="L56" s="18" t="s">
        <v>141</v>
      </c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8"/>
    </row>
    <row r="57" spans="1:25" ht="51.75" thickBot="1" x14ac:dyDescent="0.3">
      <c r="A57" s="53" t="s">
        <v>59</v>
      </c>
      <c r="B57" s="19" t="s">
        <v>60</v>
      </c>
      <c r="C57" s="20" t="s">
        <v>61</v>
      </c>
      <c r="D57" s="20" t="s">
        <v>62</v>
      </c>
      <c r="E57" s="20" t="s">
        <v>63</v>
      </c>
      <c r="F57" s="20" t="s">
        <v>64</v>
      </c>
      <c r="G57" s="20" t="s">
        <v>65</v>
      </c>
      <c r="H57" s="20" t="s">
        <v>66</v>
      </c>
      <c r="I57" s="20" t="s">
        <v>67</v>
      </c>
      <c r="J57" s="21" t="s">
        <v>68</v>
      </c>
      <c r="K57" s="19" t="s">
        <v>69</v>
      </c>
      <c r="L57" s="20" t="s">
        <v>70</v>
      </c>
      <c r="M57" s="20" t="s">
        <v>71</v>
      </c>
      <c r="N57" s="20" t="s">
        <v>72</v>
      </c>
      <c r="O57" s="20" t="s">
        <v>73</v>
      </c>
      <c r="P57" s="20" t="s">
        <v>74</v>
      </c>
      <c r="Q57" s="20" t="s">
        <v>75</v>
      </c>
      <c r="R57" s="20" t="s">
        <v>76</v>
      </c>
      <c r="S57" s="20" t="s">
        <v>77</v>
      </c>
      <c r="T57" s="20" t="s">
        <v>78</v>
      </c>
      <c r="U57" s="20" t="s">
        <v>79</v>
      </c>
      <c r="V57" s="20" t="s">
        <v>80</v>
      </c>
      <c r="W57" s="20" t="s">
        <v>81</v>
      </c>
      <c r="X57" s="20" t="s">
        <v>82</v>
      </c>
      <c r="Y57" s="21" t="s">
        <v>83</v>
      </c>
    </row>
    <row r="58" spans="1:25" ht="25.5" x14ac:dyDescent="0.25">
      <c r="A58" s="54" t="s">
        <v>84</v>
      </c>
      <c r="B58" s="9">
        <v>1</v>
      </c>
      <c r="C58" s="22" t="s">
        <v>142</v>
      </c>
      <c r="D58" s="22" t="s">
        <v>84</v>
      </c>
      <c r="E58" s="22" t="s">
        <v>84</v>
      </c>
      <c r="F58" s="22" t="s">
        <v>84</v>
      </c>
      <c r="G58" s="22" t="s">
        <v>84</v>
      </c>
      <c r="H58" s="23" t="s">
        <v>88</v>
      </c>
      <c r="I58" s="24">
        <v>300</v>
      </c>
      <c r="J58" s="58"/>
      <c r="K58" s="9">
        <v>1</v>
      </c>
      <c r="L58" s="25"/>
      <c r="M58" s="26"/>
      <c r="N58" s="27">
        <f>IF(M58&gt;0,ROUND(L58/M58,4),0)</f>
        <v>0</v>
      </c>
      <c r="O58" s="28"/>
      <c r="P58" s="29"/>
      <c r="Q58" s="27">
        <f>ROUND(ROUND(N58,4)*(1-O58),4)</f>
        <v>0</v>
      </c>
      <c r="R58" s="27">
        <f>ROUND(ROUND(Q58,4)*(1+P58),4)</f>
        <v>0</v>
      </c>
      <c r="S58" s="27">
        <f>ROUND($I58*Q58,4)</f>
        <v>0</v>
      </c>
      <c r="T58" s="27">
        <f>ROUND($I58*R58,4)</f>
        <v>0</v>
      </c>
      <c r="U58" s="30"/>
      <c r="V58" s="30"/>
      <c r="W58" s="30"/>
      <c r="X58" s="30"/>
      <c r="Y58" s="31"/>
    </row>
    <row r="59" spans="1:25" ht="26.25" thickBot="1" x14ac:dyDescent="0.3">
      <c r="A59" s="56" t="s">
        <v>84</v>
      </c>
      <c r="B59" s="13">
        <v>2</v>
      </c>
      <c r="C59" s="42" t="s">
        <v>143</v>
      </c>
      <c r="D59" s="42" t="s">
        <v>84</v>
      </c>
      <c r="E59" s="42" t="s">
        <v>84</v>
      </c>
      <c r="F59" s="42" t="s">
        <v>84</v>
      </c>
      <c r="G59" s="42" t="s">
        <v>84</v>
      </c>
      <c r="H59" s="43" t="s">
        <v>88</v>
      </c>
      <c r="I59" s="44">
        <v>25350</v>
      </c>
      <c r="J59" s="60"/>
      <c r="K59" s="13">
        <v>1</v>
      </c>
      <c r="L59" s="45"/>
      <c r="M59" s="46"/>
      <c r="N59" s="47">
        <f>IF(M59&gt;0,ROUND(L59/M59,4),0)</f>
        <v>0</v>
      </c>
      <c r="O59" s="48"/>
      <c r="P59" s="49"/>
      <c r="Q59" s="47">
        <f>ROUND(ROUND(N59,4)*(1-O59),4)</f>
        <v>0</v>
      </c>
      <c r="R59" s="47">
        <f>ROUND(ROUND(Q59,4)*(1+P59),4)</f>
        <v>0</v>
      </c>
      <c r="S59" s="47">
        <f>ROUND($I59*Q59,4)</f>
        <v>0</v>
      </c>
      <c r="T59" s="47">
        <f>ROUND($I59*R59,4)</f>
        <v>0</v>
      </c>
      <c r="U59" s="50"/>
      <c r="V59" s="50"/>
      <c r="W59" s="50"/>
      <c r="X59" s="50"/>
      <c r="Y59" s="51"/>
    </row>
    <row r="60" spans="1:25" ht="13.5" thickBot="1" x14ac:dyDescent="0.3">
      <c r="R60" s="61" t="s">
        <v>132</v>
      </c>
      <c r="S60" s="62">
        <f>SUM(S58:S59)</f>
        <v>0</v>
      </c>
      <c r="T60" s="63">
        <f>SUM(T58:T59)</f>
        <v>0</v>
      </c>
    </row>
  </sheetData>
  <sheetProtection algorithmName="SHA-512" hashValue="josDqZYiIbjf9zSAKFD5liTj7Le2GMDTz8ahHWY33UOxrikFXRngCRLW85Tu4PUENJN65ElXNKKTZRQZ7ZKGWA==" saltValue="N6/cnHqqV8cgJvlby+B6j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1" fitToHeight="0" pageOrder="overThenDown" orientation="landscape" r:id="rId1"/>
  <headerFooter>
    <oddHeader>&amp;ROBR-8A</oddHeader>
    <oddFooter>&amp;LJN št. 16-17/18&amp;RStran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Y21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25.28515625" style="1" customWidth="1"/>
    <col min="5" max="7" width="9.140625" style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13.7109375" style="1" customWidth="1"/>
    <col min="15" max="15" width="10.7109375" style="1" customWidth="1"/>
    <col min="16" max="16" width="7.7109375" style="1" customWidth="1"/>
    <col min="17" max="18" width="13.7109375" style="1" customWidth="1"/>
    <col min="19" max="20" width="17.28515625" style="1" customWidth="1"/>
    <col min="21" max="21" width="20.7109375" style="1" customWidth="1"/>
    <col min="22" max="22" width="25.7109375" style="1" customWidth="1"/>
    <col min="23" max="23" width="20.7109375" style="1" customWidth="1"/>
    <col min="24" max="24" width="12.7109375" style="1" customWidth="1"/>
    <col min="25" max="25" width="25.7109375" style="1" customWidth="1"/>
    <col min="26" max="16384" width="9.140625" style="1"/>
  </cols>
  <sheetData>
    <row r="4" spans="1:25" ht="15.75" x14ac:dyDescent="0.25">
      <c r="C4" s="64" t="s">
        <v>51</v>
      </c>
    </row>
    <row r="5" spans="1:25" ht="18" x14ac:dyDescent="0.25">
      <c r="B5" s="65" t="s">
        <v>144</v>
      </c>
      <c r="C5" s="2" t="s">
        <v>145</v>
      </c>
    </row>
    <row r="7" spans="1:25" x14ac:dyDescent="0.25">
      <c r="C7" s="66" t="str">
        <f>IF('2. Podatki o ponudniku'!C5&lt;&gt;"","Naziv ponudnika: " &amp; '2. Podatki o ponudniku'!C5,"")</f>
        <v/>
      </c>
    </row>
    <row r="8" spans="1:25" x14ac:dyDescent="0.25">
      <c r="C8" s="66" t="str">
        <f>IF('2. Podatki o ponudniku'!C7&lt;&gt;"","Identifikacijska številka za DDV: " &amp; '2. Podatki o ponudniku'!C7,"")</f>
        <v/>
      </c>
    </row>
    <row r="10" spans="1:25" ht="13.5" thickBot="1" x14ac:dyDescent="0.3"/>
    <row r="11" spans="1:25" ht="13.5" thickBot="1" x14ac:dyDescent="0.3">
      <c r="A11" s="52" t="s">
        <v>54</v>
      </c>
      <c r="B11" s="57" t="s">
        <v>55</v>
      </c>
      <c r="C11" s="18" t="s">
        <v>146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147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8"/>
    </row>
    <row r="12" spans="1:25" ht="51.75" thickBot="1" x14ac:dyDescent="0.3">
      <c r="A12" s="53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0" t="s">
        <v>81</v>
      </c>
      <c r="X12" s="20" t="s">
        <v>82</v>
      </c>
      <c r="Y12" s="21" t="s">
        <v>83</v>
      </c>
    </row>
    <row r="13" spans="1:25" ht="26.25" thickBot="1" x14ac:dyDescent="0.3">
      <c r="A13" s="77" t="s">
        <v>84</v>
      </c>
      <c r="B13" s="78">
        <v>1</v>
      </c>
      <c r="C13" s="67" t="s">
        <v>148</v>
      </c>
      <c r="D13" s="67" t="s">
        <v>149</v>
      </c>
      <c r="E13" s="67" t="s">
        <v>84</v>
      </c>
      <c r="F13" s="67" t="s">
        <v>84</v>
      </c>
      <c r="G13" s="67" t="s">
        <v>84</v>
      </c>
      <c r="H13" s="68" t="s">
        <v>88</v>
      </c>
      <c r="I13" s="69">
        <v>100</v>
      </c>
      <c r="J13" s="79"/>
      <c r="K13" s="78">
        <v>1</v>
      </c>
      <c r="L13" s="70"/>
      <c r="M13" s="71"/>
      <c r="N13" s="72">
        <f>IF(M13&gt;0,ROUND(L13/M13,4),0)</f>
        <v>0</v>
      </c>
      <c r="O13" s="73"/>
      <c r="P13" s="74"/>
      <c r="Q13" s="72">
        <f>ROUND(ROUND(N13,4)*(1-O13),4)</f>
        <v>0</v>
      </c>
      <c r="R13" s="72">
        <f>ROUND(ROUND(Q13,4)*(1+P13),4)</f>
        <v>0</v>
      </c>
      <c r="S13" s="72">
        <f>ROUND($I13*Q13,4)</f>
        <v>0</v>
      </c>
      <c r="T13" s="72">
        <f>ROUND($I13*R13,4)</f>
        <v>0</v>
      </c>
      <c r="U13" s="75"/>
      <c r="V13" s="75"/>
      <c r="W13" s="75"/>
      <c r="X13" s="75"/>
      <c r="Y13" s="76"/>
    </row>
    <row r="14" spans="1:25" ht="13.5" thickBot="1" x14ac:dyDescent="0.3">
      <c r="R14" s="61" t="s">
        <v>132</v>
      </c>
      <c r="S14" s="62">
        <f>SUM(S13:S13)</f>
        <v>0</v>
      </c>
      <c r="T14" s="63">
        <f>SUM(T13:T13)</f>
        <v>0</v>
      </c>
    </row>
    <row r="16" spans="1:25" ht="13.5" thickBot="1" x14ac:dyDescent="0.3"/>
    <row r="17" spans="1:25" ht="13.5" thickBot="1" x14ac:dyDescent="0.3">
      <c r="A17" s="52" t="s">
        <v>54</v>
      </c>
      <c r="B17" s="57" t="s">
        <v>133</v>
      </c>
      <c r="C17" s="18" t="s">
        <v>150</v>
      </c>
      <c r="D17" s="18"/>
      <c r="E17" s="18"/>
      <c r="F17" s="18"/>
      <c r="G17" s="18"/>
      <c r="H17" s="18" t="s">
        <v>57</v>
      </c>
      <c r="I17" s="18"/>
      <c r="J17" s="8"/>
      <c r="K17" s="7"/>
      <c r="L17" s="18" t="s">
        <v>151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8"/>
    </row>
    <row r="18" spans="1:25" ht="51.75" thickBot="1" x14ac:dyDescent="0.3">
      <c r="A18" s="53" t="s">
        <v>59</v>
      </c>
      <c r="B18" s="19" t="s">
        <v>60</v>
      </c>
      <c r="C18" s="20" t="s">
        <v>61</v>
      </c>
      <c r="D18" s="20" t="s">
        <v>62</v>
      </c>
      <c r="E18" s="20" t="s">
        <v>63</v>
      </c>
      <c r="F18" s="20" t="s">
        <v>64</v>
      </c>
      <c r="G18" s="20" t="s">
        <v>65</v>
      </c>
      <c r="H18" s="20" t="s">
        <v>66</v>
      </c>
      <c r="I18" s="20" t="s">
        <v>67</v>
      </c>
      <c r="J18" s="21" t="s">
        <v>68</v>
      </c>
      <c r="K18" s="19" t="s">
        <v>69</v>
      </c>
      <c r="L18" s="20" t="s">
        <v>70</v>
      </c>
      <c r="M18" s="20" t="s">
        <v>71</v>
      </c>
      <c r="N18" s="20" t="s">
        <v>72</v>
      </c>
      <c r="O18" s="20" t="s">
        <v>73</v>
      </c>
      <c r="P18" s="20" t="s">
        <v>74</v>
      </c>
      <c r="Q18" s="20" t="s">
        <v>75</v>
      </c>
      <c r="R18" s="20" t="s">
        <v>76</v>
      </c>
      <c r="S18" s="20" t="s">
        <v>77</v>
      </c>
      <c r="T18" s="20" t="s">
        <v>78</v>
      </c>
      <c r="U18" s="20" t="s">
        <v>79</v>
      </c>
      <c r="V18" s="20" t="s">
        <v>80</v>
      </c>
      <c r="W18" s="20" t="s">
        <v>81</v>
      </c>
      <c r="X18" s="20" t="s">
        <v>82</v>
      </c>
      <c r="Y18" s="21" t="s">
        <v>83</v>
      </c>
    </row>
    <row r="19" spans="1:25" x14ac:dyDescent="0.25">
      <c r="A19" s="54" t="s">
        <v>84</v>
      </c>
      <c r="B19" s="9">
        <v>1</v>
      </c>
      <c r="C19" s="22" t="s">
        <v>152</v>
      </c>
      <c r="D19" s="22" t="s">
        <v>84</v>
      </c>
      <c r="E19" s="22" t="s">
        <v>84</v>
      </c>
      <c r="F19" s="22" t="s">
        <v>84</v>
      </c>
      <c r="G19" s="22" t="s">
        <v>84</v>
      </c>
      <c r="H19" s="23" t="s">
        <v>88</v>
      </c>
      <c r="I19" s="24">
        <v>42</v>
      </c>
      <c r="J19" s="58"/>
      <c r="K19" s="9">
        <v>1</v>
      </c>
      <c r="L19" s="25"/>
      <c r="M19" s="26"/>
      <c r="N19" s="27">
        <f>IF(M19&gt;0,ROUND(L19/M19,4),0)</f>
        <v>0</v>
      </c>
      <c r="O19" s="28"/>
      <c r="P19" s="29"/>
      <c r="Q19" s="27">
        <f>ROUND(ROUND(N19,4)*(1-O19),4)</f>
        <v>0</v>
      </c>
      <c r="R19" s="27">
        <f>ROUND(ROUND(Q19,4)*(1+P19),4)</f>
        <v>0</v>
      </c>
      <c r="S19" s="27">
        <f>ROUND($I19*Q19,4)</f>
        <v>0</v>
      </c>
      <c r="T19" s="27">
        <f>ROUND($I19*R19,4)</f>
        <v>0</v>
      </c>
      <c r="U19" s="30"/>
      <c r="V19" s="30"/>
      <c r="W19" s="30"/>
      <c r="X19" s="30"/>
      <c r="Y19" s="31"/>
    </row>
    <row r="20" spans="1:25" ht="64.5" thickBot="1" x14ac:dyDescent="0.3">
      <c r="A20" s="56" t="s">
        <v>84</v>
      </c>
      <c r="B20" s="13">
        <v>2</v>
      </c>
      <c r="C20" s="42" t="s">
        <v>153</v>
      </c>
      <c r="D20" s="42" t="s">
        <v>154</v>
      </c>
      <c r="E20" s="42" t="s">
        <v>84</v>
      </c>
      <c r="F20" s="42" t="s">
        <v>84</v>
      </c>
      <c r="G20" s="42" t="s">
        <v>84</v>
      </c>
      <c r="H20" s="43" t="s">
        <v>88</v>
      </c>
      <c r="I20" s="44">
        <v>6000</v>
      </c>
      <c r="J20" s="60"/>
      <c r="K20" s="13">
        <v>1</v>
      </c>
      <c r="L20" s="45"/>
      <c r="M20" s="46"/>
      <c r="N20" s="47">
        <f>IF(M20&gt;0,ROUND(L20/M20,4),0)</f>
        <v>0</v>
      </c>
      <c r="O20" s="48"/>
      <c r="P20" s="49"/>
      <c r="Q20" s="47">
        <f>ROUND(ROUND(N20,4)*(1-O20),4)</f>
        <v>0</v>
      </c>
      <c r="R20" s="47">
        <f>ROUND(ROUND(Q20,4)*(1+P20),4)</f>
        <v>0</v>
      </c>
      <c r="S20" s="47">
        <f>ROUND($I20*Q20,4)</f>
        <v>0</v>
      </c>
      <c r="T20" s="47">
        <f>ROUND($I20*R20,4)</f>
        <v>0</v>
      </c>
      <c r="U20" s="50"/>
      <c r="V20" s="50"/>
      <c r="W20" s="50"/>
      <c r="X20" s="50"/>
      <c r="Y20" s="51"/>
    </row>
    <row r="21" spans="1:25" ht="13.5" thickBot="1" x14ac:dyDescent="0.3">
      <c r="R21" s="61" t="s">
        <v>132</v>
      </c>
      <c r="S21" s="62">
        <f>SUM(S19:S20)</f>
        <v>0</v>
      </c>
      <c r="T21" s="63">
        <f>SUM(T19:T20)</f>
        <v>0</v>
      </c>
    </row>
  </sheetData>
  <sheetProtection algorithmName="SHA-512" hashValue="qVcfjZSIM1vqA/g3UzYYmKSAFCp8j7iuzQgfJc6iNWjq32pt48CbJ7btR03pTOT1H2i183fusAzyGbbuM0GVJw==" saltValue="QbBHiGkRPWnmNfLcdPQSC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5" fitToHeight="0" pageOrder="overThenDown" orientation="landscape" r:id="rId1"/>
  <headerFooter>
    <oddHeader>&amp;ROBR-8A</oddHeader>
    <oddFooter>&amp;LJN št. 16-17/18&amp;RStran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2</vt:i4>
      </vt:variant>
    </vt:vector>
  </HeadingPairs>
  <TitlesOfParts>
    <vt:vector size="8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'Sklop I.'!Tiskanje_naslovov</vt:lpstr>
      <vt:lpstr>'Sklop II.'!Tiskanje_naslovov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2018-08-06T11:37:27Z</dcterms:created>
  <dcterms:modified xsi:type="dcterms:W3CDTF">2018-08-06T11:37:42Z</dcterms:modified>
</cp:coreProperties>
</file>