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_14_20 Prevzem in odvoz odpadkov\"/>
    </mc:Choice>
  </mc:AlternateContent>
  <bookViews>
    <workbookView xWindow="0" yWindow="0" windowWidth="2370" windowHeight="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1" i="11" l="1"/>
  <c r="Q51" i="11"/>
  <c r="R50" i="11"/>
  <c r="Q50" i="11"/>
  <c r="P50" i="11"/>
  <c r="O50" i="11"/>
  <c r="R45" i="11"/>
  <c r="Q45" i="11"/>
  <c r="R44" i="11"/>
  <c r="Q44" i="11"/>
  <c r="P44" i="11"/>
  <c r="O44" i="11"/>
  <c r="R43" i="11"/>
  <c r="Q43" i="11"/>
  <c r="P43" i="11"/>
  <c r="O43" i="11"/>
  <c r="R42" i="11"/>
  <c r="Q42" i="11"/>
  <c r="P42" i="11"/>
  <c r="O42" i="11"/>
  <c r="R41" i="11"/>
  <c r="Q41" i="11"/>
  <c r="P41" i="11"/>
  <c r="O41" i="11"/>
  <c r="R40" i="11"/>
  <c r="Q40" i="11"/>
  <c r="P40" i="11"/>
  <c r="O40" i="11"/>
  <c r="R39" i="11"/>
  <c r="Q39" i="11"/>
  <c r="P39" i="11"/>
  <c r="O39" i="11"/>
  <c r="R38" i="11"/>
  <c r="Q38" i="11"/>
  <c r="P38" i="11"/>
  <c r="O38" i="11"/>
  <c r="R33" i="11"/>
  <c r="Q33" i="11"/>
  <c r="R32" i="11"/>
  <c r="Q32" i="11"/>
  <c r="P32" i="11"/>
  <c r="O32" i="11"/>
  <c r="R27" i="11"/>
  <c r="Q27" i="11"/>
  <c r="R26" i="11"/>
  <c r="Q26" i="11"/>
  <c r="P26" i="11"/>
  <c r="O26" i="11"/>
  <c r="R21" i="11"/>
  <c r="Q21" i="11"/>
  <c r="R20" i="11"/>
  <c r="Q20" i="11"/>
  <c r="P20" i="11"/>
  <c r="O20" i="11"/>
  <c r="R15" i="11"/>
  <c r="Q15" i="11"/>
  <c r="R14" i="11"/>
  <c r="Q14" i="11"/>
  <c r="P14" i="11"/>
  <c r="O14" i="11"/>
  <c r="R13" i="11"/>
  <c r="Q13" i="11"/>
  <c r="P13" i="11"/>
  <c r="O13" i="11"/>
  <c r="C8" i="11"/>
  <c r="C7" i="11"/>
  <c r="R46" i="10"/>
  <c r="Q46" i="10"/>
  <c r="R45" i="10"/>
  <c r="Q45" i="10"/>
  <c r="P45" i="10"/>
  <c r="O45" i="10"/>
  <c r="R40" i="10"/>
  <c r="Q40" i="10"/>
  <c r="R39" i="10"/>
  <c r="Q39" i="10"/>
  <c r="P39" i="10"/>
  <c r="O39" i="10"/>
  <c r="R38" i="10"/>
  <c r="Q38" i="10"/>
  <c r="P38" i="10"/>
  <c r="O38" i="10"/>
  <c r="R33" i="10"/>
  <c r="Q33" i="10"/>
  <c r="R32" i="10"/>
  <c r="Q32" i="10"/>
  <c r="P32" i="10"/>
  <c r="O32" i="10"/>
  <c r="R27" i="10"/>
  <c r="Q27" i="10"/>
  <c r="R26" i="10"/>
  <c r="Q26" i="10"/>
  <c r="P26" i="10"/>
  <c r="O26" i="10"/>
  <c r="R21" i="10"/>
  <c r="Q21" i="10"/>
  <c r="R20" i="10"/>
  <c r="Q20" i="10"/>
  <c r="P20" i="10"/>
  <c r="O20" i="10"/>
  <c r="R15" i="10"/>
  <c r="Q15" i="10"/>
  <c r="R14" i="10"/>
  <c r="Q14" i="10"/>
  <c r="P14" i="10"/>
  <c r="O14" i="10"/>
  <c r="R13" i="10"/>
  <c r="Q13" i="10"/>
  <c r="P13" i="10"/>
  <c r="O13" i="10"/>
  <c r="C8" i="10"/>
  <c r="C7" i="10"/>
  <c r="R27" i="9"/>
  <c r="Q27" i="9"/>
  <c r="R26" i="9"/>
  <c r="Q26" i="9"/>
  <c r="P26" i="9"/>
  <c r="O26" i="9"/>
  <c r="R21" i="9"/>
  <c r="Q21" i="9"/>
  <c r="R20" i="9"/>
  <c r="Q20" i="9"/>
  <c r="P20" i="9"/>
  <c r="O20" i="9"/>
  <c r="R19" i="9"/>
  <c r="Q19" i="9"/>
  <c r="P19" i="9"/>
  <c r="O19" i="9"/>
  <c r="R14" i="9"/>
  <c r="Q14" i="9"/>
  <c r="R13" i="9"/>
  <c r="Q13" i="9"/>
  <c r="P13" i="9"/>
  <c r="O13" i="9"/>
  <c r="C8" i="9"/>
  <c r="C7" i="9"/>
  <c r="R29" i="8"/>
  <c r="Q29" i="8"/>
  <c r="R28" i="8"/>
  <c r="Q28" i="8"/>
  <c r="P28" i="8"/>
  <c r="O28" i="8"/>
  <c r="R27" i="8"/>
  <c r="Q27" i="8"/>
  <c r="P27" i="8"/>
  <c r="O27" i="8"/>
  <c r="R22" i="8"/>
  <c r="Q22" i="8"/>
  <c r="R21" i="8"/>
  <c r="Q21" i="8"/>
  <c r="P21" i="8"/>
  <c r="O21" i="8"/>
  <c r="R20" i="8"/>
  <c r="Q20" i="8"/>
  <c r="P20" i="8"/>
  <c r="O20" i="8"/>
  <c r="R15" i="8"/>
  <c r="Q15" i="8"/>
  <c r="R14" i="8"/>
  <c r="Q14" i="8"/>
  <c r="P14" i="8"/>
  <c r="O14" i="8"/>
  <c r="R13" i="8"/>
  <c r="Q13" i="8"/>
  <c r="P13" i="8"/>
  <c r="O13" i="8"/>
  <c r="C8" i="8"/>
  <c r="C7" i="8"/>
  <c r="R36" i="7"/>
  <c r="Q36" i="7"/>
  <c r="R35" i="7"/>
  <c r="Q35" i="7"/>
  <c r="P35" i="7"/>
  <c r="O35" i="7"/>
  <c r="R34" i="7"/>
  <c r="Q34" i="7"/>
  <c r="P34" i="7"/>
  <c r="O34" i="7"/>
  <c r="R29" i="7"/>
  <c r="Q29" i="7"/>
  <c r="R28" i="7"/>
  <c r="Q28" i="7"/>
  <c r="P28" i="7"/>
  <c r="O28" i="7"/>
  <c r="R27" i="7"/>
  <c r="Q27" i="7"/>
  <c r="P27" i="7"/>
  <c r="O27" i="7"/>
  <c r="R22" i="7"/>
  <c r="Q22" i="7"/>
  <c r="R21" i="7"/>
  <c r="Q21" i="7"/>
  <c r="P21" i="7"/>
  <c r="O21" i="7"/>
  <c r="R20" i="7"/>
  <c r="Q20" i="7"/>
  <c r="P20" i="7"/>
  <c r="O20" i="7"/>
  <c r="R15" i="7"/>
  <c r="Q15" i="7"/>
  <c r="R14" i="7"/>
  <c r="Q14" i="7"/>
  <c r="P14" i="7"/>
  <c r="O14" i="7"/>
  <c r="R13" i="7"/>
  <c r="Q13" i="7"/>
  <c r="P13" i="7"/>
  <c r="O13" i="7"/>
  <c r="C8" i="7"/>
  <c r="C7" i="7"/>
  <c r="R33" i="6"/>
  <c r="Q33" i="6"/>
  <c r="R32" i="6"/>
  <c r="Q32" i="6"/>
  <c r="P32" i="6"/>
  <c r="O32" i="6"/>
  <c r="R27" i="6"/>
  <c r="Q27" i="6"/>
  <c r="R26" i="6"/>
  <c r="Q26" i="6"/>
  <c r="P26" i="6"/>
  <c r="O26" i="6"/>
  <c r="R21" i="6"/>
  <c r="Q21" i="6"/>
  <c r="R20" i="6"/>
  <c r="Q20" i="6"/>
  <c r="P20" i="6"/>
  <c r="O20" i="6"/>
  <c r="R19" i="6"/>
  <c r="Q19" i="6"/>
  <c r="P19" i="6"/>
  <c r="O19" i="6"/>
  <c r="R14" i="6"/>
  <c r="Q14" i="6"/>
  <c r="R13" i="6"/>
  <c r="Q13" i="6"/>
  <c r="P13" i="6"/>
  <c r="O13" i="6"/>
  <c r="C8" i="6"/>
  <c r="C7" i="6"/>
  <c r="R20" i="5"/>
  <c r="Q20" i="5"/>
  <c r="R19" i="5"/>
  <c r="Q19" i="5"/>
  <c r="P19" i="5"/>
  <c r="O19" i="5"/>
  <c r="R14" i="5"/>
  <c r="Q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<sst xmlns="http://schemas.openxmlformats.org/spreadsheetml/2006/main" count="1215" uniqueCount="312">
  <si>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</si>
  <si>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</si>
  <si>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</si>
  <si>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</si>
  <si>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</si>
  <si>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</si>
  <si>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</si>
  <si>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</si>
  <si>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</si>
  <si>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</si>
  <si>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</si>
  <si>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</si>
  <si>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</si>
  <si>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</si>
  <si>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</si>
  <si>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</si>
  <si>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</si>
  <si>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</si>
  <si>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</si>
  <si>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</si>
  <si>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</si>
  <si>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</si>
  <si>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</si>
  <si>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</si>
  <si>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</si>
  <si>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</si>
  <si>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</si>
  <si>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</si>
  <si>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</si>
  <si>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</si>
  <si>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</si>
  <si>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</si>
  <si>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</si>
  <si>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</si>
  <si>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</si>
  <si>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</si>
  <si>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16-14/20</t>
  </si>
  <si>
    <t>PREVZEM IN ODVOZ ODPADKOV IN NAKUP KONTEJNERJEV ZA ODPADKE</t>
  </si>
  <si>
    <t>odprti postopek</t>
  </si>
  <si>
    <t>Ne</t>
  </si>
  <si>
    <t>STORITEV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</si>
  <si>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</si>
  <si>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</si>
  <si>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</si>
  <si>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</si>
  <si>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</si>
  <si>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</si>
  <si>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</si>
  <si>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</si>
  <si>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</si>
  <si>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</si>
  <si>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Dodatne strokovne zahteve naročnika se nahajajo v Prilogi 1 razpisne dokumentacije.</t>
  </si>
  <si>
    <t>Seznam razpisanega blaga za sklop:</t>
  </si>
  <si>
    <t>I.</t>
  </si>
  <si>
    <t>ODPADKI SKUPINE 18/a</t>
  </si>
  <si>
    <t>*</t>
  </si>
  <si>
    <t>1.</t>
  </si>
  <si>
    <t>podsklop: Odpadki infektivni številka 18 01 03*</t>
  </si>
  <si>
    <t>ZAPRT</t>
  </si>
  <si>
    <t>Odpadki infektivni številka 18 01 03*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</si>
  <si>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</si>
  <si>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</si>
  <si>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</si>
  <si>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</si>
  <si>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</si>
  <si>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</si>
  <si>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</si>
  <si>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</si>
  <si>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</si>
  <si>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</si>
  <si>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</si>
  <si>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</si>
  <si>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</si>
  <si>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</si>
  <si>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</si>
  <si>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</si>
  <si>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</si>
  <si>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</si>
  <si>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</si>
  <si>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</si>
  <si>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</si>
  <si>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</si>
  <si>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</si>
  <si>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22020110001</t>
  </si>
  <si>
    <t xml:space="preserve">Odpadki infektivni številka 18 01 03* </t>
  </si>
  <si>
    <t>odpadki so zbrani v namenskih hermetično zaprtih zabojnikih velikosti 30 litrov in 60 litrov</t>
  </si>
  <si>
    <t>prevzem na dogovorjenem mestu v bolnišnici - odpadki se zbirajo na eni lokaciji</t>
  </si>
  <si>
    <t>izvajalec bo moral naročniku enkrat na leto dostaviti poročilo o odpadkih (prevzete količine)</t>
  </si>
  <si>
    <t>pogostost odvoza je 1x tedenko- vnaprej dogovorjen dan</t>
  </si>
  <si>
    <t>kg</t>
  </si>
  <si>
    <t>Skupaj:</t>
  </si>
  <si>
    <t>2.</t>
  </si>
  <si>
    <t>podsklop: Odpadki ostri infektivni številka 18 01 03* in neifektivni ostri odpadki  številka 18 01 01</t>
  </si>
  <si>
    <t>Odpadki ostri infektivni številka 18 01 03* in neifektivni ostri odpadki  številka 18 01 01</t>
  </si>
  <si>
    <t>Odpadki ostri infektivni številka 18 01 03* in neifektivni ostri odpadki številka 18 01 01</t>
  </si>
  <si>
    <t>odpadki se zbirajo v namenskih pokritih zbiralnikih za ostre odpadke (različnih velikosti) in odloženi  v 1m3  kontejnerju za večkratno uporabo, ki je last naročnika</t>
  </si>
  <si>
    <t>II.</t>
  </si>
  <si>
    <t>ODPADKI SKUPINE 18/b</t>
  </si>
  <si>
    <t>podsklop: Odpadki - citostatični odpadki številka 18 01 08*</t>
  </si>
  <si>
    <t>Odpadki - citostatični odpadki številka 18 01 08*</t>
  </si>
  <si>
    <t>22020110003</t>
  </si>
  <si>
    <t>odpadki se zbirajo v namenskih hermetično zaprtih zabojnikih velikosti 30 L</t>
  </si>
  <si>
    <t>pogostost odvoza je 1x mesečno</t>
  </si>
  <si>
    <t>podsklop: Odpadki - nevarne kemikalije številka 18 01 06*</t>
  </si>
  <si>
    <t>Odpadki - nevarne kemikalije številka 18 01 06*</t>
  </si>
  <si>
    <t>22020104001</t>
  </si>
  <si>
    <t>Odpadki - nevarne kemikalije številka 18 01 06* (PATO)</t>
  </si>
  <si>
    <t>kemikalije se zbirajo ločeno, glede na dogovor z izbranim izvajalcem, v kanistrih 5 L</t>
  </si>
  <si>
    <t>pogostost odvoza je okvirno na 7-14 dni</t>
  </si>
  <si>
    <t/>
  </si>
  <si>
    <t xml:space="preserve"> kg</t>
  </si>
  <si>
    <t>22020104003</t>
  </si>
  <si>
    <t>Odpadki - nevarne kemikalije številka 18 01 06* (LABO)</t>
  </si>
  <si>
    <t>3.</t>
  </si>
  <si>
    <t>podsklop: Odpadki, ki z vidika preventive pred infekcijo ne zahtevajo posebnega ravnanja pri zbiranju in odstranjevanju,  številka 18 01 04</t>
  </si>
  <si>
    <t>Odpadki, ki z vidika preventive pred infekcijo ne zahtevajo posebnega ravnanja pri zbiranju in odstranjevanju,  številka 18 01 04</t>
  </si>
  <si>
    <t>22020110002</t>
  </si>
  <si>
    <t>Odpadki, ki z vidika preventive pred infekcijo ne zahtevajo posebnega ravnanja pri zbiranju in odstranjevanju, številka 18 01 04</t>
  </si>
  <si>
    <t>odpadki se zbirajo v press kontejnerju volumna 8m3, ki je last naročnika</t>
  </si>
  <si>
    <t>Vrnitev praznega kontejnerja na lokacijo naročnika mora biti izvršena isti dan kot je izvršen prevzem z odvozom odpadkov</t>
  </si>
  <si>
    <t>pogostost odvoza je okvirno na 7-10 dni</t>
  </si>
  <si>
    <t>4.</t>
  </si>
  <si>
    <t>podsklop: Deli telesa in organi, vključno z vrečkami krvi in konzervirano krvjo (razen 18 01 03)- številka 18 01 02</t>
  </si>
  <si>
    <t>Deli telesa in organi, vključno z vrečkami krvi in konzervirano krvjo (razen 18 01 03)- številka 18 01 02</t>
  </si>
  <si>
    <t>22020110004</t>
  </si>
  <si>
    <t>Deli telesa in organi, vključno z vrečkami krvi in konzervirano krvjo (razen 18 01 03), številka 18 01 02</t>
  </si>
  <si>
    <t>globoko zamrznjeni odpadki se zbirajo v 60L zaboniku za enkratno uporabo, ki je hermetično zaprt</t>
  </si>
  <si>
    <t>III.</t>
  </si>
  <si>
    <t>ODPADKI KOSOVNI</t>
  </si>
  <si>
    <t>podsklop: Odpadki - les številka  20 01 38</t>
  </si>
  <si>
    <t>Odpadki - les številka  20 01 38</t>
  </si>
  <si>
    <t>22020101001</t>
  </si>
  <si>
    <t>Odpadki - les številka 20 01 38 - prevzem</t>
  </si>
  <si>
    <t>odpadek se odlaga v zbirni kontejner (velikosti 7-8m3),  ki ga zagotovi izbrani izvajalec</t>
  </si>
  <si>
    <t>kontejner izvajalec pripelje po naročilu  naročnika na dogovorjeno mesto v bolnišnici</t>
  </si>
  <si>
    <t>pogostost odvoza je do 3 krat letno</t>
  </si>
  <si>
    <t>Odpadki - les številka 20 01 38 - odkup</t>
  </si>
  <si>
    <t>podsklop: Odpadki - kovina številka 20 01 40</t>
  </si>
  <si>
    <t>Odpadki - kovina številka 20 01 40</t>
  </si>
  <si>
    <t>22020109001</t>
  </si>
  <si>
    <t>Odpadki - kovina številka 20 01 40 - prevzem</t>
  </si>
  <si>
    <t>odpadek se odlaga v zbirni kontejner (velikosti 7-8m3), ki ga zagotovi izbrani izvajalec</t>
  </si>
  <si>
    <t>kontejner izvajalec pripelje po naročilu s strani naročnika</t>
  </si>
  <si>
    <t>odpadni kovinski medicinski pripomočki so predhodno sterilizirani</t>
  </si>
  <si>
    <t>pogostost odvoza je do kot 6 krat letno</t>
  </si>
  <si>
    <t>Odpadki - kovina številka 20 01 40 - odkup</t>
  </si>
  <si>
    <t>podsklop: Odpadki - razrezan papir številka 20 01 01</t>
  </si>
  <si>
    <t>Odpadki - razrezan papir številka 20 01 01</t>
  </si>
  <si>
    <t>22020101002</t>
  </si>
  <si>
    <t>Odpadki - razrezan papir številka 20 01 01 - prevzem</t>
  </si>
  <si>
    <t>odpadek se zbira v zavezanih prozornih PVC vrečah, zrezan je na velikost 3,9×40 mm</t>
  </si>
  <si>
    <t>kontejner (velikosti 7-8m3) izvajalec pripelje po naročilu  naročnika na dogovorjeno mesto v bolnišnici</t>
  </si>
  <si>
    <t>pogostost odvoza je 3x na leto</t>
  </si>
  <si>
    <t>Odpadki - razrezan papir številka 20 01 01 - odkup</t>
  </si>
  <si>
    <t>podsklop: Odpadki - arhivski papir številka 20 01 01</t>
  </si>
  <si>
    <t>Odpadki - arhivski papir številka 20 01 01</t>
  </si>
  <si>
    <t>22020101003</t>
  </si>
  <si>
    <t>Odpadki - arhivski papir številka 20 01 01 - prevzem</t>
  </si>
  <si>
    <t>odpadek se zbira v kartonskih škatlah</t>
  </si>
  <si>
    <t>izbrani izvajalec bo moral zagotoviti varovanje osebnih podatkov</t>
  </si>
  <si>
    <t>kontejner (velikosti 7-8m3) z zaklepanjem in izvajalec pripelje po naročilu  naročnika na dogovorjeno mesto v bolnišnici</t>
  </si>
  <si>
    <t>Odpadki - arhivski papir številka 20 01 01  - odkup</t>
  </si>
  <si>
    <t>IV.</t>
  </si>
  <si>
    <t>EMBALAŽA ODPADNA  PO SHEMI</t>
  </si>
  <si>
    <t>podsklop: Odpadna papirna in kartonska embalaža številka 15 01 01</t>
  </si>
  <si>
    <t>Odpadna papirna in kartonska embalaža številka 15 01 01</t>
  </si>
  <si>
    <t>22020101004</t>
  </si>
  <si>
    <t>odpadek se odlaga v kontejner (velikosti 7-8m3), ki ga zagotovi izbrani izvajalec in prešo, ki je last naročnika</t>
  </si>
  <si>
    <t>kontejner je  stalno na mestu začasnega zbiranja odpadkov</t>
  </si>
  <si>
    <t>odvoz 1-2x tedensko oz. po naročilu</t>
  </si>
  <si>
    <t xml:space="preserve">Odpadna papirna in kartonska embalaža številka 15 01 01 -odkup </t>
  </si>
  <si>
    <t>podsklop: Odpadna folija in plastična embalaža številka 15 01 02</t>
  </si>
  <si>
    <t>Odpadna folija in plastična embalaža številka 15 01 02</t>
  </si>
  <si>
    <t>22020109002</t>
  </si>
  <si>
    <t>Odpadna folija in plastična embalaža številka 15 01 02 - prevzem</t>
  </si>
  <si>
    <t>odpadek se odlaga v zbirni kontejner (velikosti 7-8m3), ki ga zagotovi izbrani izvajalec, v prozornih PVC vrečah</t>
  </si>
  <si>
    <t>embalaža je izpraznjena in brez ostrih delov</t>
  </si>
  <si>
    <t>odvoz 1x tedensko oz. po naročilu</t>
  </si>
  <si>
    <t>Odpadna folija in plastična embalaža številka 15 01 02 - odkup</t>
  </si>
  <si>
    <t>podsklop: Odpadna steklena embalaža številka 15 01 07</t>
  </si>
  <si>
    <t>Odpadna steklena embalaža številka 15 01 07</t>
  </si>
  <si>
    <t>22020103001</t>
  </si>
  <si>
    <t>Odpadna steklena embalaža številka 15 01 07- prevzem</t>
  </si>
  <si>
    <t>odpadek se odlaga v zbirni kontejner (velikosti 3-5m3), ki ga zagotovi izbrani izvajalec in mora imeti odprtino, ki omogoča varno odlaganje odpadkov in onemogoča nekontrolirano pobiranje iz zabojnikov</t>
  </si>
  <si>
    <t>prevzem na dogovorjenem mestu v bolnišnici - odpadki se zbirajo na dveh lokacijah</t>
  </si>
  <si>
    <t>embalaža je izpraznjena in brez ostrih delov (kot so igle, inf.sistemov,…)</t>
  </si>
  <si>
    <t>odvoz 1x mesečno</t>
  </si>
  <si>
    <t>Odpadna steklena embalaža številka 15 01 07- odkup</t>
  </si>
  <si>
    <t>V.</t>
  </si>
  <si>
    <t xml:space="preserve">ODPADKI BIOLOŠKI </t>
  </si>
  <si>
    <t xml:space="preserve">podsklop: Odpadki - organski kuhinjski  številka 20 01 08 </t>
  </si>
  <si>
    <t xml:space="preserve">Odpadki - organski kuhinjski  številka 20 01 08 </t>
  </si>
  <si>
    <t>22020106001</t>
  </si>
  <si>
    <t>Odpadki organski kuhinjski številka 20 01 08 - prevzem</t>
  </si>
  <si>
    <t>odpadki se zbirajo v sodih velikosti do 50 l, ki morajo dobro tesniti</t>
  </si>
  <si>
    <t>zbiranje in prevzem v zaprtem prostoru ob bolnišnični kuhinji</t>
  </si>
  <si>
    <t>sodi so last ponudnika, ki mora poskrbeti, da so le-ti ob dostavi čisti in razkuženi</t>
  </si>
  <si>
    <t>pogostost odvoza je dnevno od ponedeljka do sobote</t>
  </si>
  <si>
    <t>podsklop: ODPADKI - jedilno olje in maščobe  številka 20 01 25</t>
  </si>
  <si>
    <t>ODPADKI - jedilno olje in maščobe  številka 20 01 25</t>
  </si>
  <si>
    <t>22020107001</t>
  </si>
  <si>
    <t>Odpadki - jedilno olje in maščobe številka 20 01 25 - prevzem</t>
  </si>
  <si>
    <t>l</t>
  </si>
  <si>
    <t>Jedilno olje in maščobe številka 20 01 25- odkup</t>
  </si>
  <si>
    <t>zbiranje in prevzem v zaprtem prostoru ob kuhinji</t>
  </si>
  <si>
    <t>podsklop: ODPADKI - masti in oljne mešanice iz naprav za ločevanje olja in vode, ki vsebuje jedilna olja in masti</t>
  </si>
  <si>
    <t>ODPADKI - masti in oljne mešanice iz naprav za ločevanje olja in vode, ki vsebuje jedilna olja in masti</t>
  </si>
  <si>
    <t>22020105001</t>
  </si>
  <si>
    <t>Masti in oljne mešanice iz naprav za ločevanje olja in vode, ki vsebuje jedilna olja in masti  številka 19 08 09</t>
  </si>
  <si>
    <t>odpadek se zbira v lovilcu maščob velikosti 14 m3 in se nahaja ob stavbi bolnišnične kuhinje</t>
  </si>
  <si>
    <t>pogostost odvoza je 1-2 krat letno oz po naročilu</t>
  </si>
  <si>
    <t>VI.</t>
  </si>
  <si>
    <t>ODPADKI OSTALI</t>
  </si>
  <si>
    <t>podsklop: Odpadki - baterije razne</t>
  </si>
  <si>
    <t>Odpadki - baterije razne</t>
  </si>
  <si>
    <t xml:space="preserve">22020108002
</t>
  </si>
  <si>
    <t>Odpadne baterije alkalne, številka 20 01 33*</t>
  </si>
  <si>
    <t>baterije se zbrajo skupaj v škatli, ne glede na klasifikacijsko številko</t>
  </si>
  <si>
    <t>pogostost odvoza do 3 krat letno</t>
  </si>
  <si>
    <t xml:space="preserve">
22020109003</t>
  </si>
  <si>
    <t>Odpadni akumulator in baterije, številka 16 06 05</t>
  </si>
  <si>
    <t>podsklop: Odpadki - Fluorescenčne cevi in drugi odpadki, ki vsebujejo živo srebro, številka 20 01 21*</t>
  </si>
  <si>
    <t>Odpadki - Fluorescenčne cevi in drugi odpadki, ki vsebujejo živo srebro, številka 20 01 21*</t>
  </si>
  <si>
    <t>22020109005</t>
  </si>
  <si>
    <t xml:space="preserve">Odpadki - Fluorescenčne cevi in drugi odpadki, ki vsebujejo živo srebro, številka 20 01 21* prevzem </t>
  </si>
  <si>
    <t>sijalke se zbrajo skupaj ne glede na velikost v kartonski škatli, ki jo dobavi prevzemnik</t>
  </si>
  <si>
    <t>velikosti cevi so od 7 cm do 150 cm</t>
  </si>
  <si>
    <t>podsklop: Odpadki - doze pod tlakom številka 15 01 11*</t>
  </si>
  <si>
    <t>Odpadki - doze pod tlakom številka 15 01 11*</t>
  </si>
  <si>
    <t>22020109006</t>
  </si>
  <si>
    <t>Odpadki - doze pod tlakom številka 15 01 11* - prevzem</t>
  </si>
  <si>
    <t xml:space="preserve">prazne doze so zbrane v kartonski škatli </t>
  </si>
  <si>
    <t>podsklop: Odpadki -odpadna električna in elektronska oprema številka 20 01 36</t>
  </si>
  <si>
    <t>Odpadki -odpadna električna in elektronska oprema številka 20 01 36</t>
  </si>
  <si>
    <t>22020108001</t>
  </si>
  <si>
    <t xml:space="preserve">Odpadki -odpadna električna in elektronska oprema številka 20 01 36 - prevzem </t>
  </si>
  <si>
    <t>Odpadki se zbirajo v zabojniku (kontejnerju), ki je last prevzemnika</t>
  </si>
  <si>
    <t>kontejner izvajalec pripelje po naročilu</t>
  </si>
  <si>
    <t>pogostost odvoza do 4 krat letno</t>
  </si>
  <si>
    <t>5.</t>
  </si>
  <si>
    <t>podsklop: Odpadki -odpadni tonerji in kartuše</t>
  </si>
  <si>
    <t>Odpadki -odpadni tonerji in kartuše</t>
  </si>
  <si>
    <t>22020109007</t>
  </si>
  <si>
    <t xml:space="preserve">Odpadki -odpadni tonerji in kartuše številka     08 03 18 - prevzem </t>
  </si>
  <si>
    <t>Naročnik bo odpadne tonerje zbiral v kartonski škatli</t>
  </si>
  <si>
    <t xml:space="preserve">Odpadki -odpadni tonerji in kartuše  številka 08 03 18- odkup </t>
  </si>
  <si>
    <t>Odpadni tonerji se bodo zbirali v kartonski škatli</t>
  </si>
  <si>
    <t>6.</t>
  </si>
  <si>
    <t>podsklop: Odpadki -odpadna motorna olja</t>
  </si>
  <si>
    <t>Odpadki -odpadna motorna olja</t>
  </si>
  <si>
    <t>22020112001</t>
  </si>
  <si>
    <t xml:space="preserve">Odpadki -odpadna motorna olja 13 02 08* - prevzem </t>
  </si>
  <si>
    <t>Naročnik bo odpadna olja zbiral v PVC embalaži</t>
  </si>
  <si>
    <t>VII.</t>
  </si>
  <si>
    <t>ZABOJNIKI IN OSTALI PRIPOMOČKI ZA ZBIRANJE ODPADKOV IZ ZDRAVSTVA, RAZNI</t>
  </si>
  <si>
    <t>podsklop: ZABOJNIKI ZA ZBIRANJE IN TRANSPORT  ODPADKOV SKUPINE 18 01 03*</t>
  </si>
  <si>
    <t>ZABOJNIKI ZA ZBIRANJE IN TRANSPORT  ODPADKOV SKUPINE 18 01 03*</t>
  </si>
  <si>
    <t>22020201001</t>
  </si>
  <si>
    <t>Zabojniki za zbiranje in transport odpadkov skupine 18 01 03* velikost 30 L</t>
  </si>
  <si>
    <t>barva: rumena z rumenim pokrovom ali rumena s črnim pokrovom ali črna z rumenim pokrovom</t>
  </si>
  <si>
    <t xml:space="preserve">iz plastike, ki je testirana skladno z ISO standardom in je primerna za začasno skladiščenje odpadkov iz skupin 18 01 01, 18 01 03* </t>
  </si>
  <si>
    <t>zabojniki morajo biti certificirani za transport nevarnih snovi</t>
  </si>
  <si>
    <t>kos</t>
  </si>
  <si>
    <t>22020201002</t>
  </si>
  <si>
    <t>Zabojniki za zbiranje in transport odpadkov skupine 18 01 03* velikost 60 L</t>
  </si>
  <si>
    <t>iz plastike, ki je testirana skladno z ISO standardom in je primerna za začasno skladiščenje odpadkov iz skupin 18 01 01, 18 01 03*</t>
  </si>
  <si>
    <t>podsklop: ZABOJNIKI ZA ZBIRANJE IN TRANSPORT ODPADKOV, KONTAMINIRANIH S CITOSTATIKI</t>
  </si>
  <si>
    <t>ZABOJNIKI ZA ZBIRANJE IN TRANSPORT ODPADKOV, KONTAMINIRANIH S CITOSTATIKI</t>
  </si>
  <si>
    <t>22020202001</t>
  </si>
  <si>
    <t>Zabojniki za zbiranje in transport odpadkov, kontaminiranih s citostatiki, velikost 30 L</t>
  </si>
  <si>
    <t>Barva: posoda ali pokrov mora biti v rdeči barvi</t>
  </si>
  <si>
    <t>iz plastike, ki je testirana skladno z ISO standardom in je primerna za začasno skladiščenje odpadkov iz skupin 18 01 08*</t>
  </si>
  <si>
    <t>podsklop: ZABOJNIKI ZA ZBIRANJE IN TRANSPORT  ODPADKOV SKUPINE 18 01 02</t>
  </si>
  <si>
    <t>ZABOJNIKI ZA ZBIRANJE IN TRANSPORT  ODPADKOV SKUPINE 18 01 02</t>
  </si>
  <si>
    <t>22020204001</t>
  </si>
  <si>
    <t>Zabojniki za zbiranje in transport odpadkov skupine 18 01 02 velikost 60 L</t>
  </si>
  <si>
    <t>barva: rumena z rumenim pokrovom, rumena s črnim pokrovom ali črna z rumenim pokrovom</t>
  </si>
  <si>
    <t>iz plastike, ki je testirana skladno z ISO standardom in je primerna za začasno skladiščenje odpadkov iz skupin 18 01 02</t>
  </si>
  <si>
    <t>podsklop: ZBIRALNIKI ZA OSTRE INFEKTIVNE IN NEINFEKTIVNE ODPADKE, ŽEPNI</t>
  </si>
  <si>
    <t>ZBIRALNIKI ZA OSTRE INFEKTIVNE IN NEINFEKTIVNE ODPADKE, ŽEPNI</t>
  </si>
  <si>
    <t>22020203001</t>
  </si>
  <si>
    <t>ZBIRALNIKI ZA OSTRE ODPADKE, ŽEPNI, dim. 0,2 - 0.4 L</t>
  </si>
  <si>
    <t xml:space="preserve">Zbiralnik za ostre predmete. Barva: spodnji del posode mora biti obvezno rumene barve, barva pokrova (zgornji del) pa ni določena. </t>
  </si>
  <si>
    <t>Material: Polypropilen (obarvan z barvili, ki ne vsebuje kadmija ali drugih težkih kovin; iz upepelitvenega procesa ne izhajajo škodljive snovi, kar je v skladu z okoljskimi merili). Odporen na topila in tekočine.</t>
  </si>
  <si>
    <t>okrogle ali kvadratne oblike</t>
  </si>
  <si>
    <t>Zbiralnik mora biti opremljen z oznakami, opisanimi v strokovnih zahtevah naročnika.</t>
  </si>
  <si>
    <t>KOS</t>
  </si>
  <si>
    <t>podsklop: ZBIRALNIKI ZA OSTRE INFEKTIVNE IN NEINFEKTIVNE ODPADKE</t>
  </si>
  <si>
    <t>ZBIRALNIKI ZA OSTRE INFEKTIVNE IN NEINFEKTIVNE ODPADKE</t>
  </si>
  <si>
    <t>22020203002</t>
  </si>
  <si>
    <t>ZBIRALNIKI ZA OSTRE ODPADKE 0,6 - 0,8L</t>
  </si>
  <si>
    <t xml:space="preserve">Zbiralnik za ostre predmete.  Barva: spodnji del posode mora biti obvezno rumene barve, barva pokrova (zgornji del) pa ni določena. </t>
  </si>
  <si>
    <t>Material.: Polypropilen (obarvan z barvili, ki ne vsebuje kadmija ali drugih težkih kovin; iz upepelitvenega procesa ne izhajajo škodljive snovi, kar je v skladu z okoljskimi merili). Odporen na topila in tekočine.</t>
  </si>
  <si>
    <t>22020203003</t>
  </si>
  <si>
    <t>ZBIRALNIKI ZA OSTRE ODPADKE 1,5 - 1,8L</t>
  </si>
  <si>
    <t>22020203004</t>
  </si>
  <si>
    <t>ZBIRALNIKI ZA OSTRE ODPADKE 2 - 2,5 L</t>
  </si>
  <si>
    <t xml:space="preserve">Zbiralnik za ostre predmete.  Barva: spodnji del posode mora biti obvezno rumene barve, barva pokrova (zgornji del) pa ni določena </t>
  </si>
  <si>
    <t>22020203005</t>
  </si>
  <si>
    <t>ZBIRALNIKI ZA OSTRE ODPADKE 3 - 3,5 L</t>
  </si>
  <si>
    <t>Zbiralnik mora biti opremljen z oznakami opisanimi v strokovnih zahtevah naročnika.</t>
  </si>
  <si>
    <t>22020203006</t>
  </si>
  <si>
    <t>ZBIRALNIKI ZA OSTRE ODPADKE 5 - 5,5 L</t>
  </si>
  <si>
    <t>22020203007</t>
  </si>
  <si>
    <t>ZBIRALNIKI ZA OSTRE ODPADKE 6- 7L</t>
  </si>
  <si>
    <t>22020203008</t>
  </si>
  <si>
    <t>ZBIRALNIKI ZA OSTRE ODPADKE 12 - 14 L</t>
  </si>
  <si>
    <t>podsklop: ZBIRALNIKI ZA DALJŠE INFEKTIVNE ALI OSTRE MEDICINSKE PRIPOMOČKE</t>
  </si>
  <si>
    <t>ZBIRALNIKI ZA DALJŠE INFEKTIVNE ALI OSTRE MEDICINSKE PRIPOMOČKE</t>
  </si>
  <si>
    <t>22020203009</t>
  </si>
  <si>
    <t>ZBIRALNIKI ZA DALJŠE INFEKTIVNE ALI OSTRE MEDICINSKE PRIPOMOČKE, VIŠINA ZBIRALNIKA: 55-65CM</t>
  </si>
  <si>
    <t xml:space="preserve">Namen uporabe: za zbiranje odpadkov, kot so trokarji, biopsijske klešče,…Barva: spodnji del posode mora biti obvezno rumene barve, barva pokrova (zgornji del) pa ni določena.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</si>
</sst>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1" fillId="3" borderId="2" xfId="1" applyFill="1" applyBorder="1" applyAlignment="1">
      <alignment horizontal="left" vertical="center" wrapText="1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3" fontId="1" fillId="0" borderId="9" xfId="3" applyNumberFormat="1" applyBorder="1" applyAlignment="1">
      <alignment horizontal="right" vertical="center" wrapText="1"/>
    </xf>
    <xf numFmtId="3" fontId="1" fillId="0" borderId="13" xfId="3" applyNumberFormat="1" applyBorder="1" applyAlignment="1">
      <alignment horizontal="right" vertical="center" wrapText="1"/>
    </xf>
    <xf numFmtId="3" fontId="1" fillId="0" borderId="17" xfId="3" applyNumberFormat="1" applyBorder="1" applyAlignment="1">
      <alignment horizontal="right" vertical="center" wrapText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3" fontId="1" fillId="0" borderId="11" xfId="3" applyNumberFormat="1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RwWYQjTLejsBOEpHGtF0sPw40/lT3DWbbpoFW7H+vTW+WMd5IYX07a4crxtaA5jfDcWJGDjDzfid8Y5kY6gSMQ==" saltValue="WYArFglSO54rZw2KTwDVB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16-14/20&amp;RStran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4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211</v>
      </c>
      <c r="C5" s="2" t="s">
        <v>212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213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214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89.25" x14ac:dyDescent="0.25">
      <c r="A13" s="62" t="s">
        <v>215</v>
      </c>
      <c r="B13" s="9">
        <v>1</v>
      </c>
      <c r="C13" s="44" t="s">
        <v>216</v>
      </c>
      <c r="D13" s="44" t="s">
        <v>217</v>
      </c>
      <c r="E13" s="44" t="s">
        <v>86</v>
      </c>
      <c r="F13" s="44" t="s">
        <v>218</v>
      </c>
      <c r="G13" s="44" t="s">
        <v>109</v>
      </c>
      <c r="H13" s="45" t="s">
        <v>89</v>
      </c>
      <c r="I13" s="46">
        <v>100</v>
      </c>
      <c r="J13" s="64"/>
      <c r="K13" s="9">
        <v>1</v>
      </c>
      <c r="L13" s="47"/>
      <c r="M13" s="48"/>
      <c r="N13" s="49"/>
      <c r="O13" s="50">
        <f>ROUND(ROUND(L13,4)*(1-M13),4)</f>
        <v>0</v>
      </c>
      <c r="P13" s="50">
        <f>ROUND(ROUND(O13,4)*(1+N13),4)</f>
        <v>0</v>
      </c>
      <c r="Q13" s="50">
        <f>ROUND($I13*O13,4)</f>
        <v>0</v>
      </c>
      <c r="R13" s="50">
        <f>ROUND($I13*P13,4)</f>
        <v>0</v>
      </c>
      <c r="S13" s="51"/>
      <c r="T13" s="51"/>
      <c r="U13" s="51"/>
      <c r="V13" s="51"/>
      <c r="W13" s="52"/>
    </row>
    <row r="14" spans="1:23" ht="90" thickBot="1" x14ac:dyDescent="0.3">
      <c r="A14" s="63" t="s">
        <v>219</v>
      </c>
      <c r="B14" s="13">
        <v>2</v>
      </c>
      <c r="C14" s="53" t="s">
        <v>220</v>
      </c>
      <c r="D14" s="53" t="s">
        <v>217</v>
      </c>
      <c r="E14" s="53" t="s">
        <v>86</v>
      </c>
      <c r="F14" s="53" t="s">
        <v>218</v>
      </c>
      <c r="G14" s="53" t="s">
        <v>109</v>
      </c>
      <c r="H14" s="54" t="s">
        <v>89</v>
      </c>
      <c r="I14" s="55">
        <v>100</v>
      </c>
      <c r="J14" s="65"/>
      <c r="K14" s="13">
        <v>1</v>
      </c>
      <c r="L14" s="56"/>
      <c r="M14" s="57"/>
      <c r="N14" s="58"/>
      <c r="O14" s="59">
        <f>ROUND(ROUND(L14,4)*(1-M14),4)</f>
        <v>0</v>
      </c>
      <c r="P14" s="59">
        <f>ROUND(ROUND(O14,4)*(1+N14),4)</f>
        <v>0</v>
      </c>
      <c r="Q14" s="59">
        <f>ROUND($I14*O14,4)</f>
        <v>0</v>
      </c>
      <c r="R14" s="59">
        <f>ROUND($I14*P14,4)</f>
        <v>0</v>
      </c>
      <c r="S14" s="60"/>
      <c r="T14" s="60"/>
      <c r="U14" s="60"/>
      <c r="V14" s="60"/>
      <c r="W14" s="61"/>
    </row>
    <row r="15" spans="1:23" ht="13.5" thickBot="1" x14ac:dyDescent="0.3">
      <c r="P15" s="38" t="s">
        <v>90</v>
      </c>
      <c r="Q15" s="39">
        <f>SUM(Q13:Q14)</f>
        <v>0</v>
      </c>
      <c r="R15" s="40">
        <f>SUM(R13:R14)</f>
        <v>0</v>
      </c>
    </row>
    <row r="17" spans="1:23" ht="13.5" thickBot="1" x14ac:dyDescent="0.3"/>
    <row r="18" spans="1:23" ht="13.5" thickBot="1" x14ac:dyDescent="0.3">
      <c r="A18" s="32" t="s">
        <v>55</v>
      </c>
      <c r="B18" s="35" t="s">
        <v>91</v>
      </c>
      <c r="C18" s="19" t="s">
        <v>221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222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8"/>
    </row>
    <row r="19" spans="1:23" ht="26.25" thickBot="1" x14ac:dyDescent="0.3">
      <c r="A19" s="33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2" t="s">
        <v>82</v>
      </c>
    </row>
    <row r="20" spans="1:23" ht="115.5" thickBot="1" x14ac:dyDescent="0.3">
      <c r="A20" s="34" t="s">
        <v>223</v>
      </c>
      <c r="B20" s="36">
        <v>1</v>
      </c>
      <c r="C20" s="23" t="s">
        <v>224</v>
      </c>
      <c r="D20" s="23" t="s">
        <v>225</v>
      </c>
      <c r="E20" s="23" t="s">
        <v>226</v>
      </c>
      <c r="F20" s="23" t="s">
        <v>86</v>
      </c>
      <c r="G20" s="23" t="s">
        <v>218</v>
      </c>
      <c r="H20" s="24" t="s">
        <v>89</v>
      </c>
      <c r="I20" s="25">
        <v>100</v>
      </c>
      <c r="J20" s="37"/>
      <c r="K20" s="36">
        <v>1</v>
      </c>
      <c r="L20" s="26"/>
      <c r="M20" s="27"/>
      <c r="N20" s="28"/>
      <c r="O20" s="29">
        <f>ROUND(ROUND(L20,4)*(1-M20),4)</f>
        <v>0</v>
      </c>
      <c r="P20" s="29">
        <f>ROUND(ROUND(O20,4)*(1+N20),4)</f>
        <v>0</v>
      </c>
      <c r="Q20" s="29">
        <f>ROUND($I20*O20,4)</f>
        <v>0</v>
      </c>
      <c r="R20" s="29">
        <f>ROUND($I20*P20,4)</f>
        <v>0</v>
      </c>
      <c r="S20" s="30"/>
      <c r="T20" s="30"/>
      <c r="U20" s="30"/>
      <c r="V20" s="30"/>
      <c r="W20" s="31"/>
    </row>
    <row r="21" spans="1:23" ht="13.5" thickBot="1" x14ac:dyDescent="0.3">
      <c r="P21" s="38" t="s">
        <v>90</v>
      </c>
      <c r="Q21" s="39">
        <f>SUM(Q20:Q20)</f>
        <v>0</v>
      </c>
      <c r="R21" s="40">
        <f>SUM(R20:R20)</f>
        <v>0</v>
      </c>
    </row>
    <row r="23" spans="1:23" ht="13.5" thickBot="1" x14ac:dyDescent="0.3"/>
    <row r="24" spans="1:23" ht="13.5" thickBot="1" x14ac:dyDescent="0.3">
      <c r="A24" s="32" t="s">
        <v>55</v>
      </c>
      <c r="B24" s="35" t="s">
        <v>113</v>
      </c>
      <c r="C24" s="19" t="s">
        <v>227</v>
      </c>
      <c r="D24" s="19"/>
      <c r="E24" s="19"/>
      <c r="F24" s="19"/>
      <c r="G24" s="19"/>
      <c r="H24" s="19" t="s">
        <v>58</v>
      </c>
      <c r="I24" s="19"/>
      <c r="J24" s="8"/>
      <c r="K24" s="7"/>
      <c r="L24" s="19" t="s">
        <v>228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8"/>
    </row>
    <row r="25" spans="1:23" ht="26.25" thickBot="1" x14ac:dyDescent="0.3">
      <c r="A25" s="33" t="s">
        <v>60</v>
      </c>
      <c r="B25" s="20" t="s">
        <v>61</v>
      </c>
      <c r="C25" s="21" t="s">
        <v>62</v>
      </c>
      <c r="D25" s="21" t="s">
        <v>63</v>
      </c>
      <c r="E25" s="21" t="s">
        <v>64</v>
      </c>
      <c r="F25" s="21" t="s">
        <v>65</v>
      </c>
      <c r="G25" s="21" t="s">
        <v>66</v>
      </c>
      <c r="H25" s="21" t="s">
        <v>67</v>
      </c>
      <c r="I25" s="21" t="s">
        <v>68</v>
      </c>
      <c r="J25" s="22" t="s">
        <v>69</v>
      </c>
      <c r="K25" s="20" t="s">
        <v>70</v>
      </c>
      <c r="L25" s="21" t="s">
        <v>71</v>
      </c>
      <c r="M25" s="21" t="s">
        <v>72</v>
      </c>
      <c r="N25" s="21" t="s">
        <v>73</v>
      </c>
      <c r="O25" s="21" t="s">
        <v>74</v>
      </c>
      <c r="P25" s="21" t="s">
        <v>75</v>
      </c>
      <c r="Q25" s="21" t="s">
        <v>76</v>
      </c>
      <c r="R25" s="21" t="s">
        <v>77</v>
      </c>
      <c r="S25" s="21" t="s">
        <v>78</v>
      </c>
      <c r="T25" s="21" t="s">
        <v>79</v>
      </c>
      <c r="U25" s="21" t="s">
        <v>80</v>
      </c>
      <c r="V25" s="21" t="s">
        <v>81</v>
      </c>
      <c r="W25" s="22" t="s">
        <v>82</v>
      </c>
    </row>
    <row r="26" spans="1:23" ht="90" thickBot="1" x14ac:dyDescent="0.3">
      <c r="A26" s="34" t="s">
        <v>229</v>
      </c>
      <c r="B26" s="36">
        <v>1</v>
      </c>
      <c r="C26" s="23" t="s">
        <v>230</v>
      </c>
      <c r="D26" s="23" t="s">
        <v>231</v>
      </c>
      <c r="E26" s="23" t="s">
        <v>86</v>
      </c>
      <c r="F26" s="23" t="s">
        <v>218</v>
      </c>
      <c r="G26" s="23" t="s">
        <v>109</v>
      </c>
      <c r="H26" s="24" t="s">
        <v>89</v>
      </c>
      <c r="I26" s="25">
        <v>100</v>
      </c>
      <c r="J26" s="37"/>
      <c r="K26" s="36">
        <v>1</v>
      </c>
      <c r="L26" s="26"/>
      <c r="M26" s="27"/>
      <c r="N26" s="28"/>
      <c r="O26" s="29">
        <f>ROUND(ROUND(L26,4)*(1-M26),4)</f>
        <v>0</v>
      </c>
      <c r="P26" s="29">
        <f>ROUND(ROUND(O26,4)*(1+N26),4)</f>
        <v>0</v>
      </c>
      <c r="Q26" s="29">
        <f>ROUND($I26*O26,4)</f>
        <v>0</v>
      </c>
      <c r="R26" s="29">
        <f>ROUND($I26*P26,4)</f>
        <v>0</v>
      </c>
      <c r="S26" s="30"/>
      <c r="T26" s="30"/>
      <c r="U26" s="30"/>
      <c r="V26" s="30"/>
      <c r="W26" s="31"/>
    </row>
    <row r="27" spans="1:23" ht="13.5" thickBot="1" x14ac:dyDescent="0.3">
      <c r="P27" s="38" t="s">
        <v>90</v>
      </c>
      <c r="Q27" s="39">
        <f>SUM(Q26:Q26)</f>
        <v>0</v>
      </c>
      <c r="R27" s="40">
        <f>SUM(R26:R26)</f>
        <v>0</v>
      </c>
    </row>
    <row r="29" spans="1:23" ht="13.5" thickBot="1" x14ac:dyDescent="0.3"/>
    <row r="30" spans="1:23" ht="13.5" thickBot="1" x14ac:dyDescent="0.3">
      <c r="A30" s="32" t="s">
        <v>55</v>
      </c>
      <c r="B30" s="35" t="s">
        <v>121</v>
      </c>
      <c r="C30" s="19" t="s">
        <v>232</v>
      </c>
      <c r="D30" s="19"/>
      <c r="E30" s="19"/>
      <c r="F30" s="19"/>
      <c r="G30" s="19"/>
      <c r="H30" s="19" t="s">
        <v>58</v>
      </c>
      <c r="I30" s="19"/>
      <c r="J30" s="8"/>
      <c r="K30" s="7"/>
      <c r="L30" s="19" t="s">
        <v>233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8"/>
    </row>
    <row r="31" spans="1:23" ht="26.25" thickBot="1" x14ac:dyDescent="0.3">
      <c r="A31" s="33" t="s">
        <v>60</v>
      </c>
      <c r="B31" s="20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21" t="s">
        <v>66</v>
      </c>
      <c r="H31" s="21" t="s">
        <v>67</v>
      </c>
      <c r="I31" s="21" t="s">
        <v>68</v>
      </c>
      <c r="J31" s="22" t="s">
        <v>69</v>
      </c>
      <c r="K31" s="20" t="s">
        <v>70</v>
      </c>
      <c r="L31" s="21" t="s">
        <v>71</v>
      </c>
      <c r="M31" s="21" t="s">
        <v>72</v>
      </c>
      <c r="N31" s="21" t="s">
        <v>73</v>
      </c>
      <c r="O31" s="21" t="s">
        <v>74</v>
      </c>
      <c r="P31" s="21" t="s">
        <v>75</v>
      </c>
      <c r="Q31" s="21" t="s">
        <v>76</v>
      </c>
      <c r="R31" s="21" t="s">
        <v>77</v>
      </c>
      <c r="S31" s="21" t="s">
        <v>78</v>
      </c>
      <c r="T31" s="21" t="s">
        <v>79</v>
      </c>
      <c r="U31" s="21" t="s">
        <v>80</v>
      </c>
      <c r="V31" s="21" t="s">
        <v>81</v>
      </c>
      <c r="W31" s="22" t="s">
        <v>82</v>
      </c>
    </row>
    <row r="32" spans="1:23" ht="90" thickBot="1" x14ac:dyDescent="0.3">
      <c r="A32" s="34" t="s">
        <v>234</v>
      </c>
      <c r="B32" s="36">
        <v>1</v>
      </c>
      <c r="C32" s="23" t="s">
        <v>235</v>
      </c>
      <c r="D32" s="23" t="s">
        <v>236</v>
      </c>
      <c r="E32" s="23" t="s">
        <v>237</v>
      </c>
      <c r="F32" s="23" t="s">
        <v>238</v>
      </c>
      <c r="G32" s="23" t="s">
        <v>109</v>
      </c>
      <c r="H32" s="24" t="s">
        <v>89</v>
      </c>
      <c r="I32" s="25">
        <v>2000</v>
      </c>
      <c r="J32" s="37"/>
      <c r="K32" s="36">
        <v>1</v>
      </c>
      <c r="L32" s="26"/>
      <c r="M32" s="27"/>
      <c r="N32" s="28"/>
      <c r="O32" s="29">
        <f>ROUND(ROUND(L32,4)*(1-M32),4)</f>
        <v>0</v>
      </c>
      <c r="P32" s="29">
        <f>ROUND(ROUND(O32,4)*(1+N32),4)</f>
        <v>0</v>
      </c>
      <c r="Q32" s="29">
        <f>ROUND($I32*O32,4)</f>
        <v>0</v>
      </c>
      <c r="R32" s="29">
        <f>ROUND($I32*P32,4)</f>
        <v>0</v>
      </c>
      <c r="S32" s="30"/>
      <c r="T32" s="30"/>
      <c r="U32" s="30"/>
      <c r="V32" s="30"/>
      <c r="W32" s="31"/>
    </row>
    <row r="33" spans="1:23" ht="13.5" thickBot="1" x14ac:dyDescent="0.3">
      <c r="P33" s="38" t="s">
        <v>90</v>
      </c>
      <c r="Q33" s="39">
        <f>SUM(Q32:Q32)</f>
        <v>0</v>
      </c>
      <c r="R33" s="40">
        <f>SUM(R32:R32)</f>
        <v>0</v>
      </c>
    </row>
    <row r="35" spans="1:23" ht="13.5" thickBot="1" x14ac:dyDescent="0.3"/>
    <row r="36" spans="1:23" ht="13.5" thickBot="1" x14ac:dyDescent="0.3">
      <c r="A36" s="32" t="s">
        <v>55</v>
      </c>
      <c r="B36" s="35" t="s">
        <v>239</v>
      </c>
      <c r="C36" s="19" t="s">
        <v>240</v>
      </c>
      <c r="D36" s="19"/>
      <c r="E36" s="19"/>
      <c r="F36" s="19"/>
      <c r="G36" s="19"/>
      <c r="H36" s="19" t="s">
        <v>58</v>
      </c>
      <c r="I36" s="19"/>
      <c r="J36" s="8"/>
      <c r="K36" s="7"/>
      <c r="L36" s="19" t="s">
        <v>241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8"/>
    </row>
    <row r="37" spans="1:23" ht="26.25" thickBot="1" x14ac:dyDescent="0.3">
      <c r="A37" s="33" t="s">
        <v>60</v>
      </c>
      <c r="B37" s="20" t="s">
        <v>61</v>
      </c>
      <c r="C37" s="21" t="s">
        <v>62</v>
      </c>
      <c r="D37" s="21" t="s">
        <v>63</v>
      </c>
      <c r="E37" s="21" t="s">
        <v>64</v>
      </c>
      <c r="F37" s="21" t="s">
        <v>65</v>
      </c>
      <c r="G37" s="21" t="s">
        <v>66</v>
      </c>
      <c r="H37" s="21" t="s">
        <v>67</v>
      </c>
      <c r="I37" s="21" t="s">
        <v>68</v>
      </c>
      <c r="J37" s="22" t="s">
        <v>69</v>
      </c>
      <c r="K37" s="20" t="s">
        <v>70</v>
      </c>
      <c r="L37" s="21" t="s">
        <v>71</v>
      </c>
      <c r="M37" s="21" t="s">
        <v>72</v>
      </c>
      <c r="N37" s="21" t="s">
        <v>73</v>
      </c>
      <c r="O37" s="21" t="s">
        <v>74</v>
      </c>
      <c r="P37" s="21" t="s">
        <v>75</v>
      </c>
      <c r="Q37" s="21" t="s">
        <v>76</v>
      </c>
      <c r="R37" s="21" t="s">
        <v>77</v>
      </c>
      <c r="S37" s="21" t="s">
        <v>78</v>
      </c>
      <c r="T37" s="21" t="s">
        <v>79</v>
      </c>
      <c r="U37" s="21" t="s">
        <v>80</v>
      </c>
      <c r="V37" s="21" t="s">
        <v>81</v>
      </c>
      <c r="W37" s="22" t="s">
        <v>82</v>
      </c>
    </row>
    <row r="38" spans="1:23" ht="76.5" x14ac:dyDescent="0.25">
      <c r="A38" s="62" t="s">
        <v>242</v>
      </c>
      <c r="B38" s="9">
        <v>1</v>
      </c>
      <c r="C38" s="44" t="s">
        <v>243</v>
      </c>
      <c r="D38" s="44" t="s">
        <v>244</v>
      </c>
      <c r="E38" s="44" t="s">
        <v>218</v>
      </c>
      <c r="F38" s="44" t="s">
        <v>109</v>
      </c>
      <c r="G38" s="44" t="s">
        <v>109</v>
      </c>
      <c r="H38" s="45" t="s">
        <v>89</v>
      </c>
      <c r="I38" s="46">
        <v>300</v>
      </c>
      <c r="J38" s="64"/>
      <c r="K38" s="9">
        <v>1</v>
      </c>
      <c r="L38" s="47"/>
      <c r="M38" s="48"/>
      <c r="N38" s="49"/>
      <c r="O38" s="50">
        <f>ROUND(ROUND(L38,4)*(1-M38),4)</f>
        <v>0</v>
      </c>
      <c r="P38" s="50">
        <f>ROUND(ROUND(O38,4)*(1+N38),4)</f>
        <v>0</v>
      </c>
      <c r="Q38" s="50">
        <f>ROUND($I38*O38,4)</f>
        <v>0</v>
      </c>
      <c r="R38" s="50">
        <f>ROUND($I38*P38,4)</f>
        <v>0</v>
      </c>
      <c r="S38" s="51"/>
      <c r="T38" s="51"/>
      <c r="U38" s="51"/>
      <c r="V38" s="51"/>
      <c r="W38" s="52"/>
    </row>
    <row r="39" spans="1:23" ht="64.5" thickBot="1" x14ac:dyDescent="0.3">
      <c r="A39" s="63" t="s">
        <v>242</v>
      </c>
      <c r="B39" s="13">
        <v>2</v>
      </c>
      <c r="C39" s="53" t="s">
        <v>245</v>
      </c>
      <c r="D39" s="53" t="s">
        <v>246</v>
      </c>
      <c r="E39" s="53" t="s">
        <v>109</v>
      </c>
      <c r="F39" s="53" t="s">
        <v>109</v>
      </c>
      <c r="G39" s="53" t="s">
        <v>109</v>
      </c>
      <c r="H39" s="54" t="s">
        <v>89</v>
      </c>
      <c r="I39" s="55">
        <v>300</v>
      </c>
      <c r="J39" s="65"/>
      <c r="K39" s="13">
        <v>1</v>
      </c>
      <c r="L39" s="56"/>
      <c r="M39" s="57"/>
      <c r="N39" s="58"/>
      <c r="O39" s="59">
        <f>ROUND(ROUND(L39,4)*(1-M39),4)</f>
        <v>0</v>
      </c>
      <c r="P39" s="59">
        <f>ROUND(ROUND(O39,4)*(1+N39),4)</f>
        <v>0</v>
      </c>
      <c r="Q39" s="59">
        <f>ROUND($I39*O39,4)</f>
        <v>0</v>
      </c>
      <c r="R39" s="59">
        <f>ROUND($I39*P39,4)</f>
        <v>0</v>
      </c>
      <c r="S39" s="60"/>
      <c r="T39" s="60"/>
      <c r="U39" s="60"/>
      <c r="V39" s="60"/>
      <c r="W39" s="61"/>
    </row>
    <row r="40" spans="1:23" ht="13.5" thickBot="1" x14ac:dyDescent="0.3">
      <c r="P40" s="38" t="s">
        <v>90</v>
      </c>
      <c r="Q40" s="39">
        <f>SUM(Q38:Q39)</f>
        <v>0</v>
      </c>
      <c r="R40" s="40">
        <f>SUM(R38:R39)</f>
        <v>0</v>
      </c>
    </row>
    <row r="42" spans="1:23" ht="13.5" thickBot="1" x14ac:dyDescent="0.3"/>
    <row r="43" spans="1:23" ht="13.5" thickBot="1" x14ac:dyDescent="0.3">
      <c r="A43" s="32" t="s">
        <v>55</v>
      </c>
      <c r="B43" s="35" t="s">
        <v>247</v>
      </c>
      <c r="C43" s="19" t="s">
        <v>248</v>
      </c>
      <c r="D43" s="19"/>
      <c r="E43" s="19"/>
      <c r="F43" s="19"/>
      <c r="G43" s="19"/>
      <c r="H43" s="19" t="s">
        <v>58</v>
      </c>
      <c r="I43" s="19"/>
      <c r="J43" s="8"/>
      <c r="K43" s="7"/>
      <c r="L43" s="19" t="s">
        <v>249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8"/>
    </row>
    <row r="44" spans="1:23" ht="26.25" thickBot="1" x14ac:dyDescent="0.3">
      <c r="A44" s="33" t="s">
        <v>60</v>
      </c>
      <c r="B44" s="20" t="s">
        <v>61</v>
      </c>
      <c r="C44" s="21" t="s">
        <v>62</v>
      </c>
      <c r="D44" s="21" t="s">
        <v>63</v>
      </c>
      <c r="E44" s="21" t="s">
        <v>64</v>
      </c>
      <c r="F44" s="21" t="s">
        <v>65</v>
      </c>
      <c r="G44" s="21" t="s">
        <v>66</v>
      </c>
      <c r="H44" s="21" t="s">
        <v>67</v>
      </c>
      <c r="I44" s="21" t="s">
        <v>68</v>
      </c>
      <c r="J44" s="22" t="s">
        <v>69</v>
      </c>
      <c r="K44" s="20" t="s">
        <v>70</v>
      </c>
      <c r="L44" s="21" t="s">
        <v>71</v>
      </c>
      <c r="M44" s="21" t="s">
        <v>72</v>
      </c>
      <c r="N44" s="21" t="s">
        <v>73</v>
      </c>
      <c r="O44" s="21" t="s">
        <v>74</v>
      </c>
      <c r="P44" s="21" t="s">
        <v>75</v>
      </c>
      <c r="Q44" s="21" t="s">
        <v>76</v>
      </c>
      <c r="R44" s="21" t="s">
        <v>77</v>
      </c>
      <c r="S44" s="21" t="s">
        <v>78</v>
      </c>
      <c r="T44" s="21" t="s">
        <v>79</v>
      </c>
      <c r="U44" s="21" t="s">
        <v>80</v>
      </c>
      <c r="V44" s="21" t="s">
        <v>81</v>
      </c>
      <c r="W44" s="22" t="s">
        <v>82</v>
      </c>
    </row>
    <row r="45" spans="1:23" ht="64.5" thickBot="1" x14ac:dyDescent="0.3">
      <c r="A45" s="34" t="s">
        <v>250</v>
      </c>
      <c r="B45" s="36">
        <v>1</v>
      </c>
      <c r="C45" s="23" t="s">
        <v>251</v>
      </c>
      <c r="D45" s="23" t="s">
        <v>252</v>
      </c>
      <c r="E45" s="23" t="s">
        <v>218</v>
      </c>
      <c r="F45" s="23" t="s">
        <v>109</v>
      </c>
      <c r="G45" s="23" t="s">
        <v>109</v>
      </c>
      <c r="H45" s="24" t="s">
        <v>89</v>
      </c>
      <c r="I45" s="25">
        <v>100</v>
      </c>
      <c r="J45" s="37"/>
      <c r="K45" s="36">
        <v>1</v>
      </c>
      <c r="L45" s="26"/>
      <c r="M45" s="27"/>
      <c r="N45" s="28"/>
      <c r="O45" s="29">
        <f>ROUND(ROUND(L45,4)*(1-M45),4)</f>
        <v>0</v>
      </c>
      <c r="P45" s="29">
        <f>ROUND(ROUND(O45,4)*(1+N45),4)</f>
        <v>0</v>
      </c>
      <c r="Q45" s="29">
        <f>ROUND($I45*O45,4)</f>
        <v>0</v>
      </c>
      <c r="R45" s="29">
        <f>ROUND($I45*P45,4)</f>
        <v>0</v>
      </c>
      <c r="S45" s="30"/>
      <c r="T45" s="30"/>
      <c r="U45" s="30"/>
      <c r="V45" s="30"/>
      <c r="W45" s="31"/>
    </row>
    <row r="46" spans="1:23" ht="13.5" thickBot="1" x14ac:dyDescent="0.3">
      <c r="P46" s="38" t="s">
        <v>90</v>
      </c>
      <c r="Q46" s="39">
        <f>SUM(Q45:Q45)</f>
        <v>0</v>
      </c>
      <c r="R46" s="40">
        <f>SUM(R45:R45)</f>
        <v>0</v>
      </c>
    </row>
  </sheetData>
  <sheetProtection algorithmName="SHA-512" hashValue="nGUWY+sj489KAFrv96HEYAN4XNJcGD7ZRJIslZBGhbBwoairadRVfr8vZmsDL/p9HeW3UwSoycvytwd8BmXADg==" saltValue="wEjvGE3XMdwUDye4j9oUx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9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5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2.7109375" style="1" customWidth="1"/>
    <col min="4" max="4" width="24.42578125" style="1" customWidth="1"/>
    <col min="5" max="5" width="36" style="1" customWidth="1"/>
    <col min="6" max="6" width="21.85546875" style="1" customWidth="1"/>
    <col min="7" max="7" width="37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253</v>
      </c>
      <c r="C5" s="2" t="s">
        <v>254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255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256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51" x14ac:dyDescent="0.25">
      <c r="A13" s="62" t="s">
        <v>257</v>
      </c>
      <c r="B13" s="9">
        <v>1</v>
      </c>
      <c r="C13" s="44" t="s">
        <v>258</v>
      </c>
      <c r="D13" s="44" t="s">
        <v>259</v>
      </c>
      <c r="E13" s="44" t="s">
        <v>260</v>
      </c>
      <c r="F13" s="44" t="s">
        <v>261</v>
      </c>
      <c r="G13" s="44" t="s">
        <v>109</v>
      </c>
      <c r="H13" s="45" t="s">
        <v>262</v>
      </c>
      <c r="I13" s="46">
        <v>7340</v>
      </c>
      <c r="J13" s="66">
        <v>1</v>
      </c>
      <c r="K13" s="9">
        <v>1</v>
      </c>
      <c r="L13" s="47"/>
      <c r="M13" s="48"/>
      <c r="N13" s="49"/>
      <c r="O13" s="50">
        <f>ROUND(ROUND(L13,4)*(1-M13),4)</f>
        <v>0</v>
      </c>
      <c r="P13" s="50">
        <f>ROUND(ROUND(O13,4)*(1+N13),4)</f>
        <v>0</v>
      </c>
      <c r="Q13" s="50">
        <f>ROUND($I13*O13,4)</f>
        <v>0</v>
      </c>
      <c r="R13" s="50">
        <f>ROUND($I13*P13,4)</f>
        <v>0</v>
      </c>
      <c r="S13" s="51"/>
      <c r="T13" s="51"/>
      <c r="U13" s="51"/>
      <c r="V13" s="51"/>
      <c r="W13" s="52"/>
    </row>
    <row r="14" spans="1:23" ht="51.75" thickBot="1" x14ac:dyDescent="0.3">
      <c r="A14" s="63" t="s">
        <v>263</v>
      </c>
      <c r="B14" s="13">
        <v>2</v>
      </c>
      <c r="C14" s="53" t="s">
        <v>264</v>
      </c>
      <c r="D14" s="53" t="s">
        <v>259</v>
      </c>
      <c r="E14" s="53" t="s">
        <v>265</v>
      </c>
      <c r="F14" s="53" t="s">
        <v>261</v>
      </c>
      <c r="G14" s="53" t="s">
        <v>109</v>
      </c>
      <c r="H14" s="54" t="s">
        <v>262</v>
      </c>
      <c r="I14" s="55">
        <v>9020</v>
      </c>
      <c r="J14" s="67">
        <v>1</v>
      </c>
      <c r="K14" s="13">
        <v>1</v>
      </c>
      <c r="L14" s="56"/>
      <c r="M14" s="57"/>
      <c r="N14" s="58"/>
      <c r="O14" s="59">
        <f>ROUND(ROUND(L14,4)*(1-M14),4)</f>
        <v>0</v>
      </c>
      <c r="P14" s="59">
        <f>ROUND(ROUND(O14,4)*(1+N14),4)</f>
        <v>0</v>
      </c>
      <c r="Q14" s="59">
        <f>ROUND($I14*O14,4)</f>
        <v>0</v>
      </c>
      <c r="R14" s="59">
        <f>ROUND($I14*P14,4)</f>
        <v>0</v>
      </c>
      <c r="S14" s="60"/>
      <c r="T14" s="60"/>
      <c r="U14" s="60"/>
      <c r="V14" s="60"/>
      <c r="W14" s="61"/>
    </row>
    <row r="15" spans="1:23" ht="13.5" thickBot="1" x14ac:dyDescent="0.3">
      <c r="P15" s="38" t="s">
        <v>90</v>
      </c>
      <c r="Q15" s="39">
        <f>SUM(Q13:Q14)</f>
        <v>0</v>
      </c>
      <c r="R15" s="40">
        <f>SUM(R13:R14)</f>
        <v>0</v>
      </c>
    </row>
    <row r="17" spans="1:23" ht="13.5" thickBot="1" x14ac:dyDescent="0.3"/>
    <row r="18" spans="1:23" ht="13.5" thickBot="1" x14ac:dyDescent="0.3">
      <c r="A18" s="32" t="s">
        <v>55</v>
      </c>
      <c r="B18" s="35" t="s">
        <v>91</v>
      </c>
      <c r="C18" s="19" t="s">
        <v>266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267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8"/>
    </row>
    <row r="19" spans="1:23" ht="26.25" thickBot="1" x14ac:dyDescent="0.3">
      <c r="A19" s="33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2" t="s">
        <v>82</v>
      </c>
    </row>
    <row r="20" spans="1:23" ht="51.75" thickBot="1" x14ac:dyDescent="0.3">
      <c r="A20" s="34" t="s">
        <v>268</v>
      </c>
      <c r="B20" s="36">
        <v>1</v>
      </c>
      <c r="C20" s="23" t="s">
        <v>269</v>
      </c>
      <c r="D20" s="23" t="s">
        <v>270</v>
      </c>
      <c r="E20" s="23" t="s">
        <v>271</v>
      </c>
      <c r="F20" s="23" t="s">
        <v>261</v>
      </c>
      <c r="G20" s="23" t="s">
        <v>109</v>
      </c>
      <c r="H20" s="24" t="s">
        <v>262</v>
      </c>
      <c r="I20" s="25">
        <v>200</v>
      </c>
      <c r="J20" s="68">
        <v>1</v>
      </c>
      <c r="K20" s="36">
        <v>1</v>
      </c>
      <c r="L20" s="26"/>
      <c r="M20" s="27"/>
      <c r="N20" s="28"/>
      <c r="O20" s="29">
        <f>ROUND(ROUND(L20,4)*(1-M20),4)</f>
        <v>0</v>
      </c>
      <c r="P20" s="29">
        <f>ROUND(ROUND(O20,4)*(1+N20),4)</f>
        <v>0</v>
      </c>
      <c r="Q20" s="29">
        <f>ROUND($I20*O20,4)</f>
        <v>0</v>
      </c>
      <c r="R20" s="29">
        <f>ROUND($I20*P20,4)</f>
        <v>0</v>
      </c>
      <c r="S20" s="30"/>
      <c r="T20" s="30"/>
      <c r="U20" s="30"/>
      <c r="V20" s="30"/>
      <c r="W20" s="31"/>
    </row>
    <row r="21" spans="1:23" ht="13.5" thickBot="1" x14ac:dyDescent="0.3">
      <c r="P21" s="38" t="s">
        <v>90</v>
      </c>
      <c r="Q21" s="39">
        <f>SUM(Q20:Q20)</f>
        <v>0</v>
      </c>
      <c r="R21" s="40">
        <f>SUM(R20:R20)</f>
        <v>0</v>
      </c>
    </row>
    <row r="23" spans="1:23" ht="13.5" thickBot="1" x14ac:dyDescent="0.3"/>
    <row r="24" spans="1:23" ht="13.5" thickBot="1" x14ac:dyDescent="0.3">
      <c r="A24" s="32" t="s">
        <v>55</v>
      </c>
      <c r="B24" s="35" t="s">
        <v>113</v>
      </c>
      <c r="C24" s="19" t="s">
        <v>272</v>
      </c>
      <c r="D24" s="19"/>
      <c r="E24" s="19"/>
      <c r="F24" s="19"/>
      <c r="G24" s="19"/>
      <c r="H24" s="19" t="s">
        <v>58</v>
      </c>
      <c r="I24" s="19"/>
      <c r="J24" s="8"/>
      <c r="K24" s="7"/>
      <c r="L24" s="19" t="s">
        <v>273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8"/>
    </row>
    <row r="25" spans="1:23" ht="26.25" thickBot="1" x14ac:dyDescent="0.3">
      <c r="A25" s="33" t="s">
        <v>60</v>
      </c>
      <c r="B25" s="20" t="s">
        <v>61</v>
      </c>
      <c r="C25" s="21" t="s">
        <v>62</v>
      </c>
      <c r="D25" s="21" t="s">
        <v>63</v>
      </c>
      <c r="E25" s="21" t="s">
        <v>64</v>
      </c>
      <c r="F25" s="21" t="s">
        <v>65</v>
      </c>
      <c r="G25" s="21" t="s">
        <v>66</v>
      </c>
      <c r="H25" s="21" t="s">
        <v>67</v>
      </c>
      <c r="I25" s="21" t="s">
        <v>68</v>
      </c>
      <c r="J25" s="22" t="s">
        <v>69</v>
      </c>
      <c r="K25" s="20" t="s">
        <v>70</v>
      </c>
      <c r="L25" s="21" t="s">
        <v>71</v>
      </c>
      <c r="M25" s="21" t="s">
        <v>72</v>
      </c>
      <c r="N25" s="21" t="s">
        <v>73</v>
      </c>
      <c r="O25" s="21" t="s">
        <v>74</v>
      </c>
      <c r="P25" s="21" t="s">
        <v>75</v>
      </c>
      <c r="Q25" s="21" t="s">
        <v>76</v>
      </c>
      <c r="R25" s="21" t="s">
        <v>77</v>
      </c>
      <c r="S25" s="21" t="s">
        <v>78</v>
      </c>
      <c r="T25" s="21" t="s">
        <v>79</v>
      </c>
      <c r="U25" s="21" t="s">
        <v>80</v>
      </c>
      <c r="V25" s="21" t="s">
        <v>81</v>
      </c>
      <c r="W25" s="22" t="s">
        <v>82</v>
      </c>
    </row>
    <row r="26" spans="1:23" ht="51.75" thickBot="1" x14ac:dyDescent="0.3">
      <c r="A26" s="34" t="s">
        <v>274</v>
      </c>
      <c r="B26" s="36">
        <v>1</v>
      </c>
      <c r="C26" s="23" t="s">
        <v>275</v>
      </c>
      <c r="D26" s="23" t="s">
        <v>276</v>
      </c>
      <c r="E26" s="23" t="s">
        <v>277</v>
      </c>
      <c r="F26" s="23" t="s">
        <v>261</v>
      </c>
      <c r="G26" s="23" t="s">
        <v>109</v>
      </c>
      <c r="H26" s="24" t="s">
        <v>262</v>
      </c>
      <c r="I26" s="25">
        <v>270</v>
      </c>
      <c r="J26" s="68">
        <v>1</v>
      </c>
      <c r="K26" s="36">
        <v>1</v>
      </c>
      <c r="L26" s="26"/>
      <c r="M26" s="27"/>
      <c r="N26" s="28"/>
      <c r="O26" s="29">
        <f>ROUND(ROUND(L26,4)*(1-M26),4)</f>
        <v>0</v>
      </c>
      <c r="P26" s="29">
        <f>ROUND(ROUND(O26,4)*(1+N26),4)</f>
        <v>0</v>
      </c>
      <c r="Q26" s="29">
        <f>ROUND($I26*O26,4)</f>
        <v>0</v>
      </c>
      <c r="R26" s="29">
        <f>ROUND($I26*P26,4)</f>
        <v>0</v>
      </c>
      <c r="S26" s="30"/>
      <c r="T26" s="30"/>
      <c r="U26" s="30"/>
      <c r="V26" s="30"/>
      <c r="W26" s="31"/>
    </row>
    <row r="27" spans="1:23" ht="13.5" thickBot="1" x14ac:dyDescent="0.3">
      <c r="P27" s="38" t="s">
        <v>90</v>
      </c>
      <c r="Q27" s="39">
        <f>SUM(Q26:Q26)</f>
        <v>0</v>
      </c>
      <c r="R27" s="40">
        <f>SUM(R26:R26)</f>
        <v>0</v>
      </c>
    </row>
    <row r="29" spans="1:23" ht="13.5" thickBot="1" x14ac:dyDescent="0.3"/>
    <row r="30" spans="1:23" ht="13.5" thickBot="1" x14ac:dyDescent="0.3">
      <c r="A30" s="32" t="s">
        <v>55</v>
      </c>
      <c r="B30" s="35" t="s">
        <v>121</v>
      </c>
      <c r="C30" s="19" t="s">
        <v>278</v>
      </c>
      <c r="D30" s="19"/>
      <c r="E30" s="19"/>
      <c r="F30" s="19"/>
      <c r="G30" s="19"/>
      <c r="H30" s="19" t="s">
        <v>58</v>
      </c>
      <c r="I30" s="19"/>
      <c r="J30" s="8"/>
      <c r="K30" s="7"/>
      <c r="L30" s="19" t="s">
        <v>279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8"/>
    </row>
    <row r="31" spans="1:23" ht="26.25" thickBot="1" x14ac:dyDescent="0.3">
      <c r="A31" s="33" t="s">
        <v>60</v>
      </c>
      <c r="B31" s="20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21" t="s">
        <v>66</v>
      </c>
      <c r="H31" s="21" t="s">
        <v>67</v>
      </c>
      <c r="I31" s="21" t="s">
        <v>68</v>
      </c>
      <c r="J31" s="22" t="s">
        <v>69</v>
      </c>
      <c r="K31" s="20" t="s">
        <v>70</v>
      </c>
      <c r="L31" s="21" t="s">
        <v>71</v>
      </c>
      <c r="M31" s="21" t="s">
        <v>72</v>
      </c>
      <c r="N31" s="21" t="s">
        <v>73</v>
      </c>
      <c r="O31" s="21" t="s">
        <v>74</v>
      </c>
      <c r="P31" s="21" t="s">
        <v>75</v>
      </c>
      <c r="Q31" s="21" t="s">
        <v>76</v>
      </c>
      <c r="R31" s="21" t="s">
        <v>77</v>
      </c>
      <c r="S31" s="21" t="s">
        <v>78</v>
      </c>
      <c r="T31" s="21" t="s">
        <v>79</v>
      </c>
      <c r="U31" s="21" t="s">
        <v>80</v>
      </c>
      <c r="V31" s="21" t="s">
        <v>81</v>
      </c>
      <c r="W31" s="22" t="s">
        <v>82</v>
      </c>
    </row>
    <row r="32" spans="1:23" ht="77.25" thickBot="1" x14ac:dyDescent="0.3">
      <c r="A32" s="34" t="s">
        <v>280</v>
      </c>
      <c r="B32" s="36">
        <v>1</v>
      </c>
      <c r="C32" s="23" t="s">
        <v>281</v>
      </c>
      <c r="D32" s="23" t="s">
        <v>282</v>
      </c>
      <c r="E32" s="23" t="s">
        <v>283</v>
      </c>
      <c r="F32" s="23" t="s">
        <v>284</v>
      </c>
      <c r="G32" s="23" t="s">
        <v>285</v>
      </c>
      <c r="H32" s="24" t="s">
        <v>286</v>
      </c>
      <c r="I32" s="25">
        <v>20</v>
      </c>
      <c r="J32" s="37"/>
      <c r="K32" s="36">
        <v>1</v>
      </c>
      <c r="L32" s="26"/>
      <c r="M32" s="27"/>
      <c r="N32" s="28"/>
      <c r="O32" s="29">
        <f>ROUND(ROUND(L32,4)*(1-M32),4)</f>
        <v>0</v>
      </c>
      <c r="P32" s="29">
        <f>ROUND(ROUND(O32,4)*(1+N32),4)</f>
        <v>0</v>
      </c>
      <c r="Q32" s="29">
        <f>ROUND($I32*O32,4)</f>
        <v>0</v>
      </c>
      <c r="R32" s="29">
        <f>ROUND($I32*P32,4)</f>
        <v>0</v>
      </c>
      <c r="S32" s="30"/>
      <c r="T32" s="30"/>
      <c r="U32" s="30"/>
      <c r="V32" s="30"/>
      <c r="W32" s="31"/>
    </row>
    <row r="33" spans="1:23" ht="13.5" thickBot="1" x14ac:dyDescent="0.3">
      <c r="P33" s="38" t="s">
        <v>90</v>
      </c>
      <c r="Q33" s="39">
        <f>SUM(Q32:Q32)</f>
        <v>0</v>
      </c>
      <c r="R33" s="40">
        <f>SUM(R32:R32)</f>
        <v>0</v>
      </c>
    </row>
    <row r="35" spans="1:23" ht="13.5" thickBot="1" x14ac:dyDescent="0.3"/>
    <row r="36" spans="1:23" ht="13.5" thickBot="1" x14ac:dyDescent="0.3">
      <c r="A36" s="32" t="s">
        <v>55</v>
      </c>
      <c r="B36" s="35" t="s">
        <v>239</v>
      </c>
      <c r="C36" s="19" t="s">
        <v>287</v>
      </c>
      <c r="D36" s="19"/>
      <c r="E36" s="19"/>
      <c r="F36" s="19"/>
      <c r="G36" s="19"/>
      <c r="H36" s="19" t="s">
        <v>58</v>
      </c>
      <c r="I36" s="19"/>
      <c r="J36" s="8"/>
      <c r="K36" s="7"/>
      <c r="L36" s="19" t="s">
        <v>288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8"/>
    </row>
    <row r="37" spans="1:23" ht="26.25" thickBot="1" x14ac:dyDescent="0.3">
      <c r="A37" s="33" t="s">
        <v>60</v>
      </c>
      <c r="B37" s="20" t="s">
        <v>61</v>
      </c>
      <c r="C37" s="21" t="s">
        <v>62</v>
      </c>
      <c r="D37" s="21" t="s">
        <v>63</v>
      </c>
      <c r="E37" s="21" t="s">
        <v>64</v>
      </c>
      <c r="F37" s="21" t="s">
        <v>65</v>
      </c>
      <c r="G37" s="21" t="s">
        <v>66</v>
      </c>
      <c r="H37" s="21" t="s">
        <v>67</v>
      </c>
      <c r="I37" s="21" t="s">
        <v>68</v>
      </c>
      <c r="J37" s="22" t="s">
        <v>69</v>
      </c>
      <c r="K37" s="20" t="s">
        <v>70</v>
      </c>
      <c r="L37" s="21" t="s">
        <v>71</v>
      </c>
      <c r="M37" s="21" t="s">
        <v>72</v>
      </c>
      <c r="N37" s="21" t="s">
        <v>73</v>
      </c>
      <c r="O37" s="21" t="s">
        <v>74</v>
      </c>
      <c r="P37" s="21" t="s">
        <v>75</v>
      </c>
      <c r="Q37" s="21" t="s">
        <v>76</v>
      </c>
      <c r="R37" s="21" t="s">
        <v>77</v>
      </c>
      <c r="S37" s="21" t="s">
        <v>78</v>
      </c>
      <c r="T37" s="21" t="s">
        <v>79</v>
      </c>
      <c r="U37" s="21" t="s">
        <v>80</v>
      </c>
      <c r="V37" s="21" t="s">
        <v>81</v>
      </c>
      <c r="W37" s="22" t="s">
        <v>82</v>
      </c>
    </row>
    <row r="38" spans="1:23" ht="76.5" x14ac:dyDescent="0.25">
      <c r="A38" s="62" t="s">
        <v>289</v>
      </c>
      <c r="B38" s="9">
        <v>1</v>
      </c>
      <c r="C38" s="44" t="s">
        <v>290</v>
      </c>
      <c r="D38" s="44" t="s">
        <v>291</v>
      </c>
      <c r="E38" s="44" t="s">
        <v>292</v>
      </c>
      <c r="F38" s="44" t="s">
        <v>284</v>
      </c>
      <c r="G38" s="44" t="s">
        <v>285</v>
      </c>
      <c r="H38" s="45" t="s">
        <v>286</v>
      </c>
      <c r="I38" s="46">
        <v>1470</v>
      </c>
      <c r="J38" s="64"/>
      <c r="K38" s="9">
        <v>1</v>
      </c>
      <c r="L38" s="47"/>
      <c r="M38" s="48"/>
      <c r="N38" s="49"/>
      <c r="O38" s="50">
        <f>ROUND(ROUND(L38,4)*(1-M38),4)</f>
        <v>0</v>
      </c>
      <c r="P38" s="50">
        <f>ROUND(ROUND(O38,4)*(1+N38),4)</f>
        <v>0</v>
      </c>
      <c r="Q38" s="50">
        <f>ROUND($I38*O38,4)</f>
        <v>0</v>
      </c>
      <c r="R38" s="50">
        <f>ROUND($I38*P38,4)</f>
        <v>0</v>
      </c>
      <c r="S38" s="51"/>
      <c r="T38" s="51"/>
      <c r="U38" s="51"/>
      <c r="V38" s="51"/>
      <c r="W38" s="52"/>
    </row>
    <row r="39" spans="1:23" ht="76.5" x14ac:dyDescent="0.25">
      <c r="A39" s="78" t="s">
        <v>293</v>
      </c>
      <c r="B39" s="11">
        <v>2</v>
      </c>
      <c r="C39" s="69" t="s">
        <v>294</v>
      </c>
      <c r="D39" s="69" t="s">
        <v>282</v>
      </c>
      <c r="E39" s="69" t="s">
        <v>292</v>
      </c>
      <c r="F39" s="69" t="s">
        <v>284</v>
      </c>
      <c r="G39" s="69" t="s">
        <v>285</v>
      </c>
      <c r="H39" s="70" t="s">
        <v>286</v>
      </c>
      <c r="I39" s="71">
        <v>1010</v>
      </c>
      <c r="J39" s="79"/>
      <c r="K39" s="11">
        <v>1</v>
      </c>
      <c r="L39" s="72"/>
      <c r="M39" s="73"/>
      <c r="N39" s="74"/>
      <c r="O39" s="75">
        <f>ROUND(ROUND(L39,4)*(1-M39),4)</f>
        <v>0</v>
      </c>
      <c r="P39" s="75">
        <f>ROUND(ROUND(O39,4)*(1+N39),4)</f>
        <v>0</v>
      </c>
      <c r="Q39" s="75">
        <f>ROUND($I39*O39,4)</f>
        <v>0</v>
      </c>
      <c r="R39" s="75">
        <f>ROUND($I39*P39,4)</f>
        <v>0</v>
      </c>
      <c r="S39" s="76"/>
      <c r="T39" s="76"/>
      <c r="U39" s="76"/>
      <c r="V39" s="76"/>
      <c r="W39" s="77"/>
    </row>
    <row r="40" spans="1:23" ht="76.5" x14ac:dyDescent="0.25">
      <c r="A40" s="78" t="s">
        <v>295</v>
      </c>
      <c r="B40" s="11">
        <v>3</v>
      </c>
      <c r="C40" s="69" t="s">
        <v>296</v>
      </c>
      <c r="D40" s="69" t="s">
        <v>297</v>
      </c>
      <c r="E40" s="69" t="s">
        <v>292</v>
      </c>
      <c r="F40" s="69" t="s">
        <v>284</v>
      </c>
      <c r="G40" s="69" t="s">
        <v>285</v>
      </c>
      <c r="H40" s="70" t="s">
        <v>286</v>
      </c>
      <c r="I40" s="71">
        <v>2300</v>
      </c>
      <c r="J40" s="79"/>
      <c r="K40" s="11">
        <v>1</v>
      </c>
      <c r="L40" s="72"/>
      <c r="M40" s="73"/>
      <c r="N40" s="74"/>
      <c r="O40" s="75">
        <f>ROUND(ROUND(L40,4)*(1-M40),4)</f>
        <v>0</v>
      </c>
      <c r="P40" s="75">
        <f>ROUND(ROUND(O40,4)*(1+N40),4)</f>
        <v>0</v>
      </c>
      <c r="Q40" s="75">
        <f>ROUND($I40*O40,4)</f>
        <v>0</v>
      </c>
      <c r="R40" s="75">
        <f>ROUND($I40*P40,4)</f>
        <v>0</v>
      </c>
      <c r="S40" s="76"/>
      <c r="T40" s="76"/>
      <c r="U40" s="76"/>
      <c r="V40" s="76"/>
      <c r="W40" s="77"/>
    </row>
    <row r="41" spans="1:23" ht="76.5" x14ac:dyDescent="0.25">
      <c r="A41" s="78" t="s">
        <v>298</v>
      </c>
      <c r="B41" s="11">
        <v>4</v>
      </c>
      <c r="C41" s="69" t="s">
        <v>299</v>
      </c>
      <c r="D41" s="69" t="s">
        <v>282</v>
      </c>
      <c r="E41" s="69" t="s">
        <v>292</v>
      </c>
      <c r="F41" s="69" t="s">
        <v>284</v>
      </c>
      <c r="G41" s="69" t="s">
        <v>300</v>
      </c>
      <c r="H41" s="70" t="s">
        <v>286</v>
      </c>
      <c r="I41" s="71">
        <v>4500</v>
      </c>
      <c r="J41" s="80">
        <v>1</v>
      </c>
      <c r="K41" s="11">
        <v>1</v>
      </c>
      <c r="L41" s="72"/>
      <c r="M41" s="73"/>
      <c r="N41" s="74"/>
      <c r="O41" s="75">
        <f>ROUND(ROUND(L41,4)*(1-M41),4)</f>
        <v>0</v>
      </c>
      <c r="P41" s="75">
        <f>ROUND(ROUND(O41,4)*(1+N41),4)</f>
        <v>0</v>
      </c>
      <c r="Q41" s="75">
        <f>ROUND($I41*O41,4)</f>
        <v>0</v>
      </c>
      <c r="R41" s="75">
        <f>ROUND($I41*P41,4)</f>
        <v>0</v>
      </c>
      <c r="S41" s="76"/>
      <c r="T41" s="76"/>
      <c r="U41" s="76"/>
      <c r="V41" s="76"/>
      <c r="W41" s="77"/>
    </row>
    <row r="42" spans="1:23" ht="76.5" x14ac:dyDescent="0.25">
      <c r="A42" s="78" t="s">
        <v>301</v>
      </c>
      <c r="B42" s="11">
        <v>5</v>
      </c>
      <c r="C42" s="69" t="s">
        <v>302</v>
      </c>
      <c r="D42" s="69" t="s">
        <v>282</v>
      </c>
      <c r="E42" s="69" t="s">
        <v>292</v>
      </c>
      <c r="F42" s="69" t="s">
        <v>284</v>
      </c>
      <c r="G42" s="69" t="s">
        <v>300</v>
      </c>
      <c r="H42" s="70" t="s">
        <v>286</v>
      </c>
      <c r="I42" s="71">
        <v>3630</v>
      </c>
      <c r="J42" s="79"/>
      <c r="K42" s="11">
        <v>1</v>
      </c>
      <c r="L42" s="72"/>
      <c r="M42" s="73"/>
      <c r="N42" s="74"/>
      <c r="O42" s="75">
        <f>ROUND(ROUND(L42,4)*(1-M42),4)</f>
        <v>0</v>
      </c>
      <c r="P42" s="75">
        <f>ROUND(ROUND(O42,4)*(1+N42),4)</f>
        <v>0</v>
      </c>
      <c r="Q42" s="75">
        <f>ROUND($I42*O42,4)</f>
        <v>0</v>
      </c>
      <c r="R42" s="75">
        <f>ROUND($I42*P42,4)</f>
        <v>0</v>
      </c>
      <c r="S42" s="76"/>
      <c r="T42" s="76"/>
      <c r="U42" s="76"/>
      <c r="V42" s="76"/>
      <c r="W42" s="77"/>
    </row>
    <row r="43" spans="1:23" ht="76.5" x14ac:dyDescent="0.25">
      <c r="A43" s="78" t="s">
        <v>303</v>
      </c>
      <c r="B43" s="11">
        <v>6</v>
      </c>
      <c r="C43" s="69" t="s">
        <v>304</v>
      </c>
      <c r="D43" s="69" t="s">
        <v>291</v>
      </c>
      <c r="E43" s="69" t="s">
        <v>292</v>
      </c>
      <c r="F43" s="69" t="s">
        <v>284</v>
      </c>
      <c r="G43" s="69" t="s">
        <v>285</v>
      </c>
      <c r="H43" s="70" t="s">
        <v>286</v>
      </c>
      <c r="I43" s="71">
        <v>1600</v>
      </c>
      <c r="J43" s="79"/>
      <c r="K43" s="11">
        <v>1</v>
      </c>
      <c r="L43" s="72"/>
      <c r="M43" s="73"/>
      <c r="N43" s="74"/>
      <c r="O43" s="75">
        <f>ROUND(ROUND(L43,4)*(1-M43),4)</f>
        <v>0</v>
      </c>
      <c r="P43" s="75">
        <f>ROUND(ROUND(O43,4)*(1+N43),4)</f>
        <v>0</v>
      </c>
      <c r="Q43" s="75">
        <f>ROUND($I43*O43,4)</f>
        <v>0</v>
      </c>
      <c r="R43" s="75">
        <f>ROUND($I43*P43,4)</f>
        <v>0</v>
      </c>
      <c r="S43" s="76"/>
      <c r="T43" s="76"/>
      <c r="U43" s="76"/>
      <c r="V43" s="76"/>
      <c r="W43" s="77"/>
    </row>
    <row r="44" spans="1:23" ht="77.25" thickBot="1" x14ac:dyDescent="0.3">
      <c r="A44" s="63" t="s">
        <v>305</v>
      </c>
      <c r="B44" s="13">
        <v>7</v>
      </c>
      <c r="C44" s="53" t="s">
        <v>306</v>
      </c>
      <c r="D44" s="53" t="s">
        <v>291</v>
      </c>
      <c r="E44" s="53" t="s">
        <v>292</v>
      </c>
      <c r="F44" s="53" t="s">
        <v>284</v>
      </c>
      <c r="G44" s="53" t="s">
        <v>285</v>
      </c>
      <c r="H44" s="54" t="s">
        <v>286</v>
      </c>
      <c r="I44" s="55">
        <v>1300</v>
      </c>
      <c r="J44" s="65"/>
      <c r="K44" s="13">
        <v>1</v>
      </c>
      <c r="L44" s="56"/>
      <c r="M44" s="57"/>
      <c r="N44" s="58"/>
      <c r="O44" s="59">
        <f>ROUND(ROUND(L44,4)*(1-M44),4)</f>
        <v>0</v>
      </c>
      <c r="P44" s="59">
        <f>ROUND(ROUND(O44,4)*(1+N44),4)</f>
        <v>0</v>
      </c>
      <c r="Q44" s="59">
        <f>ROUND($I44*O44,4)</f>
        <v>0</v>
      </c>
      <c r="R44" s="59">
        <f>ROUND($I44*P44,4)</f>
        <v>0</v>
      </c>
      <c r="S44" s="60"/>
      <c r="T44" s="60"/>
      <c r="U44" s="60"/>
      <c r="V44" s="60"/>
      <c r="W44" s="61"/>
    </row>
    <row r="45" spans="1:23" ht="13.5" thickBot="1" x14ac:dyDescent="0.3">
      <c r="P45" s="38" t="s">
        <v>90</v>
      </c>
      <c r="Q45" s="39">
        <f>SUM(Q38:Q44)</f>
        <v>0</v>
      </c>
      <c r="R45" s="40">
        <f>SUM(R38:R44)</f>
        <v>0</v>
      </c>
    </row>
    <row r="47" spans="1:23" ht="13.5" thickBot="1" x14ac:dyDescent="0.3"/>
    <row r="48" spans="1:23" ht="13.5" thickBot="1" x14ac:dyDescent="0.3">
      <c r="A48" s="32" t="s">
        <v>55</v>
      </c>
      <c r="B48" s="35" t="s">
        <v>247</v>
      </c>
      <c r="C48" s="19" t="s">
        <v>307</v>
      </c>
      <c r="D48" s="19"/>
      <c r="E48" s="19"/>
      <c r="F48" s="19"/>
      <c r="G48" s="19"/>
      <c r="H48" s="19" t="s">
        <v>58</v>
      </c>
      <c r="I48" s="19"/>
      <c r="J48" s="8"/>
      <c r="K48" s="7"/>
      <c r="L48" s="19" t="s">
        <v>308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8"/>
    </row>
    <row r="49" spans="1:23" ht="26.25" thickBot="1" x14ac:dyDescent="0.3">
      <c r="A49" s="33" t="s">
        <v>60</v>
      </c>
      <c r="B49" s="20" t="s">
        <v>61</v>
      </c>
      <c r="C49" s="21" t="s">
        <v>62</v>
      </c>
      <c r="D49" s="21" t="s">
        <v>63</v>
      </c>
      <c r="E49" s="21" t="s">
        <v>64</v>
      </c>
      <c r="F49" s="21" t="s">
        <v>65</v>
      </c>
      <c r="G49" s="21" t="s">
        <v>66</v>
      </c>
      <c r="H49" s="21" t="s">
        <v>67</v>
      </c>
      <c r="I49" s="21" t="s">
        <v>68</v>
      </c>
      <c r="J49" s="22" t="s">
        <v>69</v>
      </c>
      <c r="K49" s="20" t="s">
        <v>70</v>
      </c>
      <c r="L49" s="21" t="s">
        <v>71</v>
      </c>
      <c r="M49" s="21" t="s">
        <v>72</v>
      </c>
      <c r="N49" s="21" t="s">
        <v>73</v>
      </c>
      <c r="O49" s="21" t="s">
        <v>74</v>
      </c>
      <c r="P49" s="21" t="s">
        <v>75</v>
      </c>
      <c r="Q49" s="21" t="s">
        <v>76</v>
      </c>
      <c r="R49" s="21" t="s">
        <v>77</v>
      </c>
      <c r="S49" s="21" t="s">
        <v>78</v>
      </c>
      <c r="T49" s="21" t="s">
        <v>79</v>
      </c>
      <c r="U49" s="21" t="s">
        <v>80</v>
      </c>
      <c r="V49" s="21" t="s">
        <v>81</v>
      </c>
      <c r="W49" s="22" t="s">
        <v>82</v>
      </c>
    </row>
    <row r="50" spans="1:23" ht="102.75" thickBot="1" x14ac:dyDescent="0.3">
      <c r="A50" s="34" t="s">
        <v>309</v>
      </c>
      <c r="B50" s="36">
        <v>1</v>
      </c>
      <c r="C50" s="23" t="s">
        <v>310</v>
      </c>
      <c r="D50" s="23" t="s">
        <v>311</v>
      </c>
      <c r="E50" s="23" t="s">
        <v>292</v>
      </c>
      <c r="F50" s="23" t="s">
        <v>284</v>
      </c>
      <c r="G50" s="23" t="s">
        <v>285</v>
      </c>
      <c r="H50" s="24" t="s">
        <v>286</v>
      </c>
      <c r="I50" s="25">
        <v>200</v>
      </c>
      <c r="J50" s="68">
        <v>1</v>
      </c>
      <c r="K50" s="36">
        <v>1</v>
      </c>
      <c r="L50" s="26"/>
      <c r="M50" s="27"/>
      <c r="N50" s="28"/>
      <c r="O50" s="29">
        <f>ROUND(ROUND(L50,4)*(1-M50),4)</f>
        <v>0</v>
      </c>
      <c r="P50" s="29">
        <f>ROUND(ROUND(O50,4)*(1+N50),4)</f>
        <v>0</v>
      </c>
      <c r="Q50" s="29">
        <f>ROUND($I50*O50,4)</f>
        <v>0</v>
      </c>
      <c r="R50" s="29">
        <f>ROUND($I50*P50,4)</f>
        <v>0</v>
      </c>
      <c r="S50" s="30"/>
      <c r="T50" s="30"/>
      <c r="U50" s="30"/>
      <c r="V50" s="30"/>
      <c r="W50" s="31"/>
    </row>
    <row r="51" spans="1:23" ht="13.5" thickBot="1" x14ac:dyDescent="0.3">
      <c r="P51" s="38" t="s">
        <v>90</v>
      </c>
      <c r="Q51" s="39">
        <f>SUM(Q50:Q50)</f>
        <v>0</v>
      </c>
      <c r="R51" s="40">
        <f>SUM(R50:R50)</f>
        <v>0</v>
      </c>
    </row>
  </sheetData>
  <sheetProtection algorithmName="SHA-512" hashValue="Y12alRGbunA3qKXMcKT0Tc0LyDG942dXjvPZ/S7Y1BX0MMcR3+AV5afWWHWDBLUnLyMRi72KbxoYmzYLL+rLBA==" saltValue="oAKlaTuWBcpw5E8Bo7M4T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DyDu9QvEH9825pVrfjc/wdVUX23e+Cm8yp62zyGK1KPHHWfEja970MEQ090mS9SGi5rx71xtqKbC+3lJmpDpGQ==" saltValue="3iugOV0D2b0PF9d/vyzDm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nYc8a0u6jalFpcZpmhlKK6Iz6aCnev6zgOyagAKsU6rWJ7+iMtotIwFXYUdnFEdczYsB8Ivsvi6oHB/sREvNPg==" saltValue="v9T9CV0wAtS0AEJ5Aemdi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6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ht="13.5" thickBot="1" x14ac:dyDescent="0.3">
      <c r="B6" s="18" t="s">
        <v>51</v>
      </c>
    </row>
  </sheetData>
  <sheetProtection algorithmName="SHA-512" hashValue="MVwqhfCRRPTD8O1Hmsvxh1qo1k6J6icM1evhNjvxtRkxHzNXyvplzJLoauGzukEZFSlUDHuflgWq7D7Hyy8QoQ==" saltValue="VsIi502QqrqYFg7FQHtut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16-14/20&amp;RStran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68.7109375" style="1" customWidth="1"/>
    <col min="4" max="4" width="11" style="1" customWidth="1"/>
    <col min="5" max="5" width="12.140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53</v>
      </c>
      <c r="C5" s="2" t="s">
        <v>54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57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59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128.25" thickBot="1" x14ac:dyDescent="0.3">
      <c r="A13" s="34" t="s">
        <v>83</v>
      </c>
      <c r="B13" s="36">
        <v>1</v>
      </c>
      <c r="C13" s="23" t="s">
        <v>84</v>
      </c>
      <c r="D13" s="23" t="s">
        <v>85</v>
      </c>
      <c r="E13" s="23" t="s">
        <v>86</v>
      </c>
      <c r="F13" s="23" t="s">
        <v>87</v>
      </c>
      <c r="G13" s="23" t="s">
        <v>88</v>
      </c>
      <c r="H13" s="24" t="s">
        <v>89</v>
      </c>
      <c r="I13" s="25">
        <v>60000</v>
      </c>
      <c r="J13" s="37"/>
      <c r="K13" s="36">
        <v>1</v>
      </c>
      <c r="L13" s="26"/>
      <c r="M13" s="27"/>
      <c r="N13" s="28"/>
      <c r="O13" s="29">
        <f>ROUND(ROUND(L13,4)*(1-M13),4)</f>
        <v>0</v>
      </c>
      <c r="P13" s="29">
        <f>ROUND(ROUND(O13,4)*(1+N13),4)</f>
        <v>0</v>
      </c>
      <c r="Q13" s="29">
        <f>ROUND($I13*O13,4)</f>
        <v>0</v>
      </c>
      <c r="R13" s="29">
        <f>ROUND($I13*P13,4)</f>
        <v>0</v>
      </c>
      <c r="S13" s="30"/>
      <c r="T13" s="30"/>
      <c r="U13" s="30"/>
      <c r="V13" s="30"/>
      <c r="W13" s="31"/>
    </row>
    <row r="14" spans="1:23" ht="13.5" thickBot="1" x14ac:dyDescent="0.3">
      <c r="P14" s="38" t="s">
        <v>90</v>
      </c>
      <c r="Q14" s="39">
        <f>SUM(Q13:Q13)</f>
        <v>0</v>
      </c>
      <c r="R14" s="40">
        <f>SUM(R13:R13)</f>
        <v>0</v>
      </c>
    </row>
    <row r="16" spans="1:23" ht="13.5" thickBot="1" x14ac:dyDescent="0.3"/>
    <row r="17" spans="1:23" ht="13.5" thickBot="1" x14ac:dyDescent="0.3">
      <c r="A17" s="32" t="s">
        <v>55</v>
      </c>
      <c r="B17" s="35" t="s">
        <v>91</v>
      </c>
      <c r="C17" s="19" t="s">
        <v>92</v>
      </c>
      <c r="D17" s="19"/>
      <c r="E17" s="19"/>
      <c r="F17" s="19"/>
      <c r="G17" s="19"/>
      <c r="H17" s="19" t="s">
        <v>58</v>
      </c>
      <c r="I17" s="19"/>
      <c r="J17" s="8"/>
      <c r="K17" s="7"/>
      <c r="L17" s="19" t="s">
        <v>93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8"/>
    </row>
    <row r="18" spans="1:23" ht="26.25" thickBot="1" x14ac:dyDescent="0.3">
      <c r="A18" s="33" t="s">
        <v>60</v>
      </c>
      <c r="B18" s="20" t="s">
        <v>61</v>
      </c>
      <c r="C18" s="21" t="s">
        <v>62</v>
      </c>
      <c r="D18" s="21" t="s">
        <v>63</v>
      </c>
      <c r="E18" s="21" t="s">
        <v>64</v>
      </c>
      <c r="F18" s="21" t="s">
        <v>65</v>
      </c>
      <c r="G18" s="21" t="s">
        <v>66</v>
      </c>
      <c r="H18" s="21" t="s">
        <v>67</v>
      </c>
      <c r="I18" s="21" t="s">
        <v>68</v>
      </c>
      <c r="J18" s="22" t="s">
        <v>69</v>
      </c>
      <c r="K18" s="20" t="s">
        <v>70</v>
      </c>
      <c r="L18" s="21" t="s">
        <v>71</v>
      </c>
      <c r="M18" s="21" t="s">
        <v>72</v>
      </c>
      <c r="N18" s="21" t="s">
        <v>73</v>
      </c>
      <c r="O18" s="21" t="s">
        <v>74</v>
      </c>
      <c r="P18" s="21" t="s">
        <v>75</v>
      </c>
      <c r="Q18" s="21" t="s">
        <v>76</v>
      </c>
      <c r="R18" s="21" t="s">
        <v>77</v>
      </c>
      <c r="S18" s="21" t="s">
        <v>78</v>
      </c>
      <c r="T18" s="21" t="s">
        <v>79</v>
      </c>
      <c r="U18" s="21" t="s">
        <v>80</v>
      </c>
      <c r="V18" s="21" t="s">
        <v>81</v>
      </c>
      <c r="W18" s="22" t="s">
        <v>82</v>
      </c>
    </row>
    <row r="19" spans="1:23" ht="217.5" thickBot="1" x14ac:dyDescent="0.3">
      <c r="A19" s="34" t="s">
        <v>83</v>
      </c>
      <c r="B19" s="36">
        <v>1</v>
      </c>
      <c r="C19" s="23" t="s">
        <v>94</v>
      </c>
      <c r="D19" s="23" t="s">
        <v>95</v>
      </c>
      <c r="E19" s="23" t="s">
        <v>86</v>
      </c>
      <c r="F19" s="23" t="s">
        <v>87</v>
      </c>
      <c r="G19" s="23" t="s">
        <v>88</v>
      </c>
      <c r="H19" s="24" t="s">
        <v>89</v>
      </c>
      <c r="I19" s="25">
        <v>20000</v>
      </c>
      <c r="J19" s="37"/>
      <c r="K19" s="36">
        <v>1</v>
      </c>
      <c r="L19" s="26"/>
      <c r="M19" s="27"/>
      <c r="N19" s="28"/>
      <c r="O19" s="29">
        <f>ROUND(ROUND(L19,4)*(1-M19),4)</f>
        <v>0</v>
      </c>
      <c r="P19" s="29">
        <f>ROUND(ROUND(O19,4)*(1+N19),4)</f>
        <v>0</v>
      </c>
      <c r="Q19" s="29">
        <f>ROUND($I19*O19,4)</f>
        <v>0</v>
      </c>
      <c r="R19" s="29">
        <f>ROUND($I19*P19,4)</f>
        <v>0</v>
      </c>
      <c r="S19" s="30"/>
      <c r="T19" s="30"/>
      <c r="U19" s="30"/>
      <c r="V19" s="30"/>
      <c r="W19" s="31"/>
    </row>
    <row r="20" spans="1:23" ht="13.5" thickBot="1" x14ac:dyDescent="0.3">
      <c r="P20" s="38" t="s">
        <v>90</v>
      </c>
      <c r="Q20" s="39">
        <f>SUM(Q19:Q19)</f>
        <v>0</v>
      </c>
      <c r="R20" s="40">
        <f>SUM(R19:R19)</f>
        <v>0</v>
      </c>
    </row>
  </sheetData>
  <sheetProtection algorithmName="SHA-512" hashValue="SaKQ3F/rN9cAazYj09xPKLy5h6K+wigoUBEzTuAT6aivPcd0xtLqRE5hHxPXlNU+/C9LgUrnD/23PNsbaj1xCA==" saltValue="Y009Y2zWTBUgCfh6+HDb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0.140625" style="1" customWidth="1"/>
    <col min="4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96</v>
      </c>
      <c r="C5" s="2" t="s">
        <v>97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98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99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128.25" thickBot="1" x14ac:dyDescent="0.3">
      <c r="A13" s="34" t="s">
        <v>100</v>
      </c>
      <c r="B13" s="36">
        <v>1</v>
      </c>
      <c r="C13" s="23" t="s">
        <v>99</v>
      </c>
      <c r="D13" s="23" t="s">
        <v>101</v>
      </c>
      <c r="E13" s="23" t="s">
        <v>86</v>
      </c>
      <c r="F13" s="23" t="s">
        <v>87</v>
      </c>
      <c r="G13" s="23" t="s">
        <v>102</v>
      </c>
      <c r="H13" s="24" t="s">
        <v>89</v>
      </c>
      <c r="I13" s="25">
        <v>300</v>
      </c>
      <c r="J13" s="37"/>
      <c r="K13" s="36">
        <v>1</v>
      </c>
      <c r="L13" s="26"/>
      <c r="M13" s="27"/>
      <c r="N13" s="28"/>
      <c r="O13" s="29">
        <f>ROUND(ROUND(L13,4)*(1-M13),4)</f>
        <v>0</v>
      </c>
      <c r="P13" s="29">
        <f>ROUND(ROUND(O13,4)*(1+N13),4)</f>
        <v>0</v>
      </c>
      <c r="Q13" s="29">
        <f>ROUND($I13*O13,4)</f>
        <v>0</v>
      </c>
      <c r="R13" s="29">
        <f>ROUND($I13*P13,4)</f>
        <v>0</v>
      </c>
      <c r="S13" s="30"/>
      <c r="T13" s="30"/>
      <c r="U13" s="30"/>
      <c r="V13" s="30"/>
      <c r="W13" s="31"/>
    </row>
    <row r="14" spans="1:23" ht="13.5" thickBot="1" x14ac:dyDescent="0.3">
      <c r="P14" s="38" t="s">
        <v>90</v>
      </c>
      <c r="Q14" s="39">
        <f>SUM(Q13:Q13)</f>
        <v>0</v>
      </c>
      <c r="R14" s="40">
        <f>SUM(R13:R13)</f>
        <v>0</v>
      </c>
    </row>
    <row r="16" spans="1:23" ht="13.5" thickBot="1" x14ac:dyDescent="0.3"/>
    <row r="17" spans="1:23" ht="13.5" thickBot="1" x14ac:dyDescent="0.3">
      <c r="A17" s="32" t="s">
        <v>55</v>
      </c>
      <c r="B17" s="35" t="s">
        <v>91</v>
      </c>
      <c r="C17" s="19" t="s">
        <v>103</v>
      </c>
      <c r="D17" s="19"/>
      <c r="E17" s="19"/>
      <c r="F17" s="19"/>
      <c r="G17" s="19"/>
      <c r="H17" s="19" t="s">
        <v>58</v>
      </c>
      <c r="I17" s="19"/>
      <c r="J17" s="8"/>
      <c r="K17" s="7"/>
      <c r="L17" s="19" t="s">
        <v>104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8"/>
    </row>
    <row r="18" spans="1:23" ht="26.25" thickBot="1" x14ac:dyDescent="0.3">
      <c r="A18" s="33" t="s">
        <v>60</v>
      </c>
      <c r="B18" s="20" t="s">
        <v>61</v>
      </c>
      <c r="C18" s="21" t="s">
        <v>62</v>
      </c>
      <c r="D18" s="21" t="s">
        <v>63</v>
      </c>
      <c r="E18" s="21" t="s">
        <v>64</v>
      </c>
      <c r="F18" s="21" t="s">
        <v>65</v>
      </c>
      <c r="G18" s="21" t="s">
        <v>66</v>
      </c>
      <c r="H18" s="21" t="s">
        <v>67</v>
      </c>
      <c r="I18" s="21" t="s">
        <v>68</v>
      </c>
      <c r="J18" s="22" t="s">
        <v>69</v>
      </c>
      <c r="K18" s="20" t="s">
        <v>70</v>
      </c>
      <c r="L18" s="21" t="s">
        <v>71</v>
      </c>
      <c r="M18" s="21" t="s">
        <v>72</v>
      </c>
      <c r="N18" s="21" t="s">
        <v>73</v>
      </c>
      <c r="O18" s="21" t="s">
        <v>74</v>
      </c>
      <c r="P18" s="21" t="s">
        <v>75</v>
      </c>
      <c r="Q18" s="21" t="s">
        <v>76</v>
      </c>
      <c r="R18" s="21" t="s">
        <v>77</v>
      </c>
      <c r="S18" s="21" t="s">
        <v>78</v>
      </c>
      <c r="T18" s="21" t="s">
        <v>79</v>
      </c>
      <c r="U18" s="21" t="s">
        <v>80</v>
      </c>
      <c r="V18" s="21" t="s">
        <v>81</v>
      </c>
      <c r="W18" s="22" t="s">
        <v>82</v>
      </c>
    </row>
    <row r="19" spans="1:23" ht="114.75" x14ac:dyDescent="0.25">
      <c r="A19" s="62" t="s">
        <v>105</v>
      </c>
      <c r="B19" s="9">
        <v>1</v>
      </c>
      <c r="C19" s="44" t="s">
        <v>106</v>
      </c>
      <c r="D19" s="44" t="s">
        <v>107</v>
      </c>
      <c r="E19" s="44" t="s">
        <v>86</v>
      </c>
      <c r="F19" s="44" t="s">
        <v>108</v>
      </c>
      <c r="G19" s="44" t="s">
        <v>109</v>
      </c>
      <c r="H19" s="45" t="s">
        <v>110</v>
      </c>
      <c r="I19" s="46">
        <v>8000</v>
      </c>
      <c r="J19" s="64"/>
      <c r="K19" s="9">
        <v>1</v>
      </c>
      <c r="L19" s="47"/>
      <c r="M19" s="48"/>
      <c r="N19" s="49"/>
      <c r="O19" s="50">
        <f>ROUND(ROUND(L19,4)*(1-M19),4)</f>
        <v>0</v>
      </c>
      <c r="P19" s="50">
        <f>ROUND(ROUND(O19,4)*(1+N19),4)</f>
        <v>0</v>
      </c>
      <c r="Q19" s="50">
        <f>ROUND($I19*O19,4)</f>
        <v>0</v>
      </c>
      <c r="R19" s="50">
        <f>ROUND($I19*P19,4)</f>
        <v>0</v>
      </c>
      <c r="S19" s="51"/>
      <c r="T19" s="51"/>
      <c r="U19" s="51"/>
      <c r="V19" s="51"/>
      <c r="W19" s="52"/>
    </row>
    <row r="20" spans="1:23" ht="115.5" thickBot="1" x14ac:dyDescent="0.3">
      <c r="A20" s="63" t="s">
        <v>111</v>
      </c>
      <c r="B20" s="13">
        <v>2</v>
      </c>
      <c r="C20" s="53" t="s">
        <v>112</v>
      </c>
      <c r="D20" s="53" t="s">
        <v>107</v>
      </c>
      <c r="E20" s="53" t="s">
        <v>86</v>
      </c>
      <c r="F20" s="53" t="s">
        <v>108</v>
      </c>
      <c r="G20" s="53" t="s">
        <v>109</v>
      </c>
      <c r="H20" s="54" t="s">
        <v>110</v>
      </c>
      <c r="I20" s="55">
        <v>16000</v>
      </c>
      <c r="J20" s="65"/>
      <c r="K20" s="13">
        <v>1</v>
      </c>
      <c r="L20" s="56"/>
      <c r="M20" s="57"/>
      <c r="N20" s="58"/>
      <c r="O20" s="59">
        <f>ROUND(ROUND(L20,4)*(1-M20),4)</f>
        <v>0</v>
      </c>
      <c r="P20" s="59">
        <f>ROUND(ROUND(O20,4)*(1+N20),4)</f>
        <v>0</v>
      </c>
      <c r="Q20" s="59">
        <f>ROUND($I20*O20,4)</f>
        <v>0</v>
      </c>
      <c r="R20" s="59">
        <f>ROUND($I20*P20,4)</f>
        <v>0</v>
      </c>
      <c r="S20" s="60"/>
      <c r="T20" s="60"/>
      <c r="U20" s="60"/>
      <c r="V20" s="60"/>
      <c r="W20" s="61"/>
    </row>
    <row r="21" spans="1:23" ht="13.5" thickBot="1" x14ac:dyDescent="0.3">
      <c r="P21" s="38" t="s">
        <v>90</v>
      </c>
      <c r="Q21" s="39">
        <f>SUM(Q19:Q20)</f>
        <v>0</v>
      </c>
      <c r="R21" s="40">
        <f>SUM(R19:R20)</f>
        <v>0</v>
      </c>
    </row>
    <row r="23" spans="1:23" ht="13.5" thickBot="1" x14ac:dyDescent="0.3"/>
    <row r="24" spans="1:23" ht="13.5" thickBot="1" x14ac:dyDescent="0.3">
      <c r="A24" s="32" t="s">
        <v>55</v>
      </c>
      <c r="B24" s="35" t="s">
        <v>113</v>
      </c>
      <c r="C24" s="19" t="s">
        <v>114</v>
      </c>
      <c r="D24" s="19"/>
      <c r="E24" s="19"/>
      <c r="F24" s="19"/>
      <c r="G24" s="19"/>
      <c r="H24" s="19" t="s">
        <v>58</v>
      </c>
      <c r="I24" s="19"/>
      <c r="J24" s="8"/>
      <c r="K24" s="7"/>
      <c r="L24" s="19" t="s">
        <v>115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8"/>
    </row>
    <row r="25" spans="1:23" ht="26.25" thickBot="1" x14ac:dyDescent="0.3">
      <c r="A25" s="33" t="s">
        <v>60</v>
      </c>
      <c r="B25" s="20" t="s">
        <v>61</v>
      </c>
      <c r="C25" s="21" t="s">
        <v>62</v>
      </c>
      <c r="D25" s="21" t="s">
        <v>63</v>
      </c>
      <c r="E25" s="21" t="s">
        <v>64</v>
      </c>
      <c r="F25" s="21" t="s">
        <v>65</v>
      </c>
      <c r="G25" s="21" t="s">
        <v>66</v>
      </c>
      <c r="H25" s="21" t="s">
        <v>67</v>
      </c>
      <c r="I25" s="21" t="s">
        <v>68</v>
      </c>
      <c r="J25" s="22" t="s">
        <v>69</v>
      </c>
      <c r="K25" s="20" t="s">
        <v>70</v>
      </c>
      <c r="L25" s="21" t="s">
        <v>71</v>
      </c>
      <c r="M25" s="21" t="s">
        <v>72</v>
      </c>
      <c r="N25" s="21" t="s">
        <v>73</v>
      </c>
      <c r="O25" s="21" t="s">
        <v>74</v>
      </c>
      <c r="P25" s="21" t="s">
        <v>75</v>
      </c>
      <c r="Q25" s="21" t="s">
        <v>76</v>
      </c>
      <c r="R25" s="21" t="s">
        <v>77</v>
      </c>
      <c r="S25" s="21" t="s">
        <v>78</v>
      </c>
      <c r="T25" s="21" t="s">
        <v>79</v>
      </c>
      <c r="U25" s="21" t="s">
        <v>80</v>
      </c>
      <c r="V25" s="21" t="s">
        <v>81</v>
      </c>
      <c r="W25" s="22" t="s">
        <v>82</v>
      </c>
    </row>
    <row r="26" spans="1:23" ht="153.75" thickBot="1" x14ac:dyDescent="0.3">
      <c r="A26" s="34" t="s">
        <v>116</v>
      </c>
      <c r="B26" s="36">
        <v>1</v>
      </c>
      <c r="C26" s="23" t="s">
        <v>117</v>
      </c>
      <c r="D26" s="23" t="s">
        <v>118</v>
      </c>
      <c r="E26" s="23" t="s">
        <v>86</v>
      </c>
      <c r="F26" s="23" t="s">
        <v>119</v>
      </c>
      <c r="G26" s="23" t="s">
        <v>120</v>
      </c>
      <c r="H26" s="24" t="s">
        <v>89</v>
      </c>
      <c r="I26" s="25">
        <v>360000</v>
      </c>
      <c r="J26" s="37"/>
      <c r="K26" s="36">
        <v>1</v>
      </c>
      <c r="L26" s="26"/>
      <c r="M26" s="27"/>
      <c r="N26" s="28"/>
      <c r="O26" s="29">
        <f>ROUND(ROUND(L26,4)*(1-M26),4)</f>
        <v>0</v>
      </c>
      <c r="P26" s="29">
        <f>ROUND(ROUND(O26,4)*(1+N26),4)</f>
        <v>0</v>
      </c>
      <c r="Q26" s="29">
        <f>ROUND($I26*O26,4)</f>
        <v>0</v>
      </c>
      <c r="R26" s="29">
        <f>ROUND($I26*P26,4)</f>
        <v>0</v>
      </c>
      <c r="S26" s="30"/>
      <c r="T26" s="30"/>
      <c r="U26" s="30"/>
      <c r="V26" s="30"/>
      <c r="W26" s="31"/>
    </row>
    <row r="27" spans="1:23" ht="13.5" thickBot="1" x14ac:dyDescent="0.3">
      <c r="P27" s="38" t="s">
        <v>90</v>
      </c>
      <c r="Q27" s="39">
        <f>SUM(Q26:Q26)</f>
        <v>0</v>
      </c>
      <c r="R27" s="40">
        <f>SUM(R26:R26)</f>
        <v>0</v>
      </c>
    </row>
    <row r="29" spans="1:23" ht="13.5" thickBot="1" x14ac:dyDescent="0.3"/>
    <row r="30" spans="1:23" ht="13.5" thickBot="1" x14ac:dyDescent="0.3">
      <c r="A30" s="32" t="s">
        <v>55</v>
      </c>
      <c r="B30" s="35" t="s">
        <v>121</v>
      </c>
      <c r="C30" s="19" t="s">
        <v>122</v>
      </c>
      <c r="D30" s="19"/>
      <c r="E30" s="19"/>
      <c r="F30" s="19"/>
      <c r="G30" s="19"/>
      <c r="H30" s="19" t="s">
        <v>58</v>
      </c>
      <c r="I30" s="19"/>
      <c r="J30" s="8"/>
      <c r="K30" s="7"/>
      <c r="L30" s="19" t="s">
        <v>123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8"/>
    </row>
    <row r="31" spans="1:23" ht="26.25" thickBot="1" x14ac:dyDescent="0.3">
      <c r="A31" s="33" t="s">
        <v>60</v>
      </c>
      <c r="B31" s="20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21" t="s">
        <v>66</v>
      </c>
      <c r="H31" s="21" t="s">
        <v>67</v>
      </c>
      <c r="I31" s="21" t="s">
        <v>68</v>
      </c>
      <c r="J31" s="22" t="s">
        <v>69</v>
      </c>
      <c r="K31" s="20" t="s">
        <v>70</v>
      </c>
      <c r="L31" s="21" t="s">
        <v>71</v>
      </c>
      <c r="M31" s="21" t="s">
        <v>72</v>
      </c>
      <c r="N31" s="21" t="s">
        <v>73</v>
      </c>
      <c r="O31" s="21" t="s">
        <v>74</v>
      </c>
      <c r="P31" s="21" t="s">
        <v>75</v>
      </c>
      <c r="Q31" s="21" t="s">
        <v>76</v>
      </c>
      <c r="R31" s="21" t="s">
        <v>77</v>
      </c>
      <c r="S31" s="21" t="s">
        <v>78</v>
      </c>
      <c r="T31" s="21" t="s">
        <v>79</v>
      </c>
      <c r="U31" s="21" t="s">
        <v>80</v>
      </c>
      <c r="V31" s="21" t="s">
        <v>81</v>
      </c>
      <c r="W31" s="22" t="s">
        <v>82</v>
      </c>
    </row>
    <row r="32" spans="1:23" ht="141" thickBot="1" x14ac:dyDescent="0.3">
      <c r="A32" s="34" t="s">
        <v>124</v>
      </c>
      <c r="B32" s="36">
        <v>1</v>
      </c>
      <c r="C32" s="23" t="s">
        <v>125</v>
      </c>
      <c r="D32" s="23" t="s">
        <v>126</v>
      </c>
      <c r="E32" s="23" t="s">
        <v>86</v>
      </c>
      <c r="F32" s="23" t="s">
        <v>120</v>
      </c>
      <c r="G32" s="23" t="s">
        <v>109</v>
      </c>
      <c r="H32" s="24" t="s">
        <v>89</v>
      </c>
      <c r="I32" s="25">
        <v>3000</v>
      </c>
      <c r="J32" s="37"/>
      <c r="K32" s="36">
        <v>1</v>
      </c>
      <c r="L32" s="26"/>
      <c r="M32" s="27"/>
      <c r="N32" s="28"/>
      <c r="O32" s="29">
        <f>ROUND(ROUND(L32,4)*(1-M32),4)</f>
        <v>0</v>
      </c>
      <c r="P32" s="29">
        <f>ROUND(ROUND(O32,4)*(1+N32),4)</f>
        <v>0</v>
      </c>
      <c r="Q32" s="29">
        <f>ROUND($I32*O32,4)</f>
        <v>0</v>
      </c>
      <c r="R32" s="29">
        <f>ROUND($I32*P32,4)</f>
        <v>0</v>
      </c>
      <c r="S32" s="30"/>
      <c r="T32" s="30"/>
      <c r="U32" s="30"/>
      <c r="V32" s="30"/>
      <c r="W32" s="31"/>
    </row>
    <row r="33" spans="16:18" ht="13.5" thickBot="1" x14ac:dyDescent="0.3">
      <c r="P33" s="38" t="s">
        <v>90</v>
      </c>
      <c r="Q33" s="39">
        <f>SUM(Q32:Q32)</f>
        <v>0</v>
      </c>
      <c r="R33" s="40">
        <f>SUM(R32:R32)</f>
        <v>0</v>
      </c>
    </row>
  </sheetData>
  <sheetProtection algorithmName="SHA-512" hashValue="XO9SKg9g+I+bJo48T+LtekoBBDN+fVEcoD1yRMoZ8+CemkLBuhnZRM8SSAWrtMr7c+jY+K4YRBQfsPC+SQZ2gQ==" saltValue="+3Ba5b6/u7sRwfRT19CtQ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8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5.85546875" style="1" customWidth="1"/>
    <col min="4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127</v>
      </c>
      <c r="C5" s="2" t="s">
        <v>128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129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130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114.75" x14ac:dyDescent="0.25">
      <c r="A13" s="62" t="s">
        <v>131</v>
      </c>
      <c r="B13" s="9">
        <v>1</v>
      </c>
      <c r="C13" s="44" t="s">
        <v>132</v>
      </c>
      <c r="D13" s="44" t="s">
        <v>133</v>
      </c>
      <c r="E13" s="44" t="s">
        <v>134</v>
      </c>
      <c r="F13" s="44" t="s">
        <v>135</v>
      </c>
      <c r="G13" s="44" t="s">
        <v>109</v>
      </c>
      <c r="H13" s="45" t="s">
        <v>89</v>
      </c>
      <c r="I13" s="46">
        <v>10000</v>
      </c>
      <c r="J13" s="64"/>
      <c r="K13" s="9">
        <v>1</v>
      </c>
      <c r="L13" s="47"/>
      <c r="M13" s="48"/>
      <c r="N13" s="49"/>
      <c r="O13" s="50">
        <f>ROUND(ROUND(L13,4)*(1-M13),4)</f>
        <v>0</v>
      </c>
      <c r="P13" s="50">
        <f>ROUND(ROUND(O13,4)*(1+N13),4)</f>
        <v>0</v>
      </c>
      <c r="Q13" s="50">
        <f>ROUND($I13*O13,4)</f>
        <v>0</v>
      </c>
      <c r="R13" s="50">
        <f>ROUND($I13*P13,4)</f>
        <v>0</v>
      </c>
      <c r="S13" s="51"/>
      <c r="T13" s="51"/>
      <c r="U13" s="51"/>
      <c r="V13" s="51"/>
      <c r="W13" s="52"/>
    </row>
    <row r="14" spans="1:23" ht="115.5" thickBot="1" x14ac:dyDescent="0.3">
      <c r="A14" s="63" t="s">
        <v>131</v>
      </c>
      <c r="B14" s="13">
        <v>2</v>
      </c>
      <c r="C14" s="53" t="s">
        <v>136</v>
      </c>
      <c r="D14" s="53" t="s">
        <v>133</v>
      </c>
      <c r="E14" s="53" t="s">
        <v>134</v>
      </c>
      <c r="F14" s="53" t="s">
        <v>135</v>
      </c>
      <c r="G14" s="53" t="s">
        <v>109</v>
      </c>
      <c r="H14" s="54" t="s">
        <v>89</v>
      </c>
      <c r="I14" s="55">
        <v>10000</v>
      </c>
      <c r="J14" s="65"/>
      <c r="K14" s="13">
        <v>1</v>
      </c>
      <c r="L14" s="56"/>
      <c r="M14" s="57"/>
      <c r="N14" s="58"/>
      <c r="O14" s="59">
        <f>ROUND(ROUND(L14,4)*(1-M14),4)</f>
        <v>0</v>
      </c>
      <c r="P14" s="59">
        <f>ROUND(ROUND(O14,4)*(1+N14),4)</f>
        <v>0</v>
      </c>
      <c r="Q14" s="59">
        <f>ROUND($I14*O14,4)</f>
        <v>0</v>
      </c>
      <c r="R14" s="59">
        <f>ROUND($I14*P14,4)</f>
        <v>0</v>
      </c>
      <c r="S14" s="60"/>
      <c r="T14" s="60"/>
      <c r="U14" s="60"/>
      <c r="V14" s="60"/>
      <c r="W14" s="61"/>
    </row>
    <row r="15" spans="1:23" ht="13.5" thickBot="1" x14ac:dyDescent="0.3">
      <c r="P15" s="38" t="s">
        <v>90</v>
      </c>
      <c r="Q15" s="39">
        <f>SUM(Q13:Q14)</f>
        <v>0</v>
      </c>
      <c r="R15" s="40">
        <f>SUM(R13:R14)</f>
        <v>0</v>
      </c>
    </row>
    <row r="17" spans="1:23" ht="13.5" thickBot="1" x14ac:dyDescent="0.3"/>
    <row r="18" spans="1:23" ht="13.5" thickBot="1" x14ac:dyDescent="0.3">
      <c r="A18" s="32" t="s">
        <v>55</v>
      </c>
      <c r="B18" s="35" t="s">
        <v>91</v>
      </c>
      <c r="C18" s="19" t="s">
        <v>137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138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8"/>
    </row>
    <row r="19" spans="1:23" ht="26.25" thickBot="1" x14ac:dyDescent="0.3">
      <c r="A19" s="33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2" t="s">
        <v>82</v>
      </c>
    </row>
    <row r="20" spans="1:23" ht="114.75" x14ac:dyDescent="0.25">
      <c r="A20" s="62" t="s">
        <v>139</v>
      </c>
      <c r="B20" s="9">
        <v>1</v>
      </c>
      <c r="C20" s="44" t="s">
        <v>140</v>
      </c>
      <c r="D20" s="44" t="s">
        <v>141</v>
      </c>
      <c r="E20" s="44" t="s">
        <v>142</v>
      </c>
      <c r="F20" s="44" t="s">
        <v>143</v>
      </c>
      <c r="G20" s="44" t="s">
        <v>144</v>
      </c>
      <c r="H20" s="45" t="s">
        <v>89</v>
      </c>
      <c r="I20" s="46">
        <v>3000</v>
      </c>
      <c r="J20" s="64"/>
      <c r="K20" s="9">
        <v>1</v>
      </c>
      <c r="L20" s="47"/>
      <c r="M20" s="48"/>
      <c r="N20" s="49"/>
      <c r="O20" s="50">
        <f>ROUND(ROUND(L20,4)*(1-M20),4)</f>
        <v>0</v>
      </c>
      <c r="P20" s="50">
        <f>ROUND(ROUND(O20,4)*(1+N20),4)</f>
        <v>0</v>
      </c>
      <c r="Q20" s="50">
        <f>ROUND($I20*O20,4)</f>
        <v>0</v>
      </c>
      <c r="R20" s="50">
        <f>ROUND($I20*P20,4)</f>
        <v>0</v>
      </c>
      <c r="S20" s="51"/>
      <c r="T20" s="51"/>
      <c r="U20" s="51"/>
      <c r="V20" s="51"/>
      <c r="W20" s="52"/>
    </row>
    <row r="21" spans="1:23" ht="115.5" thickBot="1" x14ac:dyDescent="0.3">
      <c r="A21" s="63" t="s">
        <v>139</v>
      </c>
      <c r="B21" s="13">
        <v>2</v>
      </c>
      <c r="C21" s="53" t="s">
        <v>145</v>
      </c>
      <c r="D21" s="53" t="s">
        <v>141</v>
      </c>
      <c r="E21" s="53" t="s">
        <v>142</v>
      </c>
      <c r="F21" s="53" t="s">
        <v>143</v>
      </c>
      <c r="G21" s="53" t="s">
        <v>144</v>
      </c>
      <c r="H21" s="54" t="s">
        <v>89</v>
      </c>
      <c r="I21" s="55">
        <v>3000</v>
      </c>
      <c r="J21" s="65"/>
      <c r="K21" s="13">
        <v>1</v>
      </c>
      <c r="L21" s="56"/>
      <c r="M21" s="57"/>
      <c r="N21" s="58"/>
      <c r="O21" s="59">
        <f>ROUND(ROUND(L21,4)*(1-M21),4)</f>
        <v>0</v>
      </c>
      <c r="P21" s="59">
        <f>ROUND(ROUND(O21,4)*(1+N21),4)</f>
        <v>0</v>
      </c>
      <c r="Q21" s="59">
        <f>ROUND($I21*O21,4)</f>
        <v>0</v>
      </c>
      <c r="R21" s="59">
        <f>ROUND($I21*P21,4)</f>
        <v>0</v>
      </c>
      <c r="S21" s="60"/>
      <c r="T21" s="60"/>
      <c r="U21" s="60"/>
      <c r="V21" s="60"/>
      <c r="W21" s="61"/>
    </row>
    <row r="22" spans="1:23" ht="13.5" thickBot="1" x14ac:dyDescent="0.3">
      <c r="P22" s="38" t="s">
        <v>90</v>
      </c>
      <c r="Q22" s="39">
        <f>SUM(Q20:Q21)</f>
        <v>0</v>
      </c>
      <c r="R22" s="40">
        <f>SUM(R20:R21)</f>
        <v>0</v>
      </c>
    </row>
    <row r="24" spans="1:23" ht="13.5" thickBot="1" x14ac:dyDescent="0.3"/>
    <row r="25" spans="1:23" ht="13.5" thickBot="1" x14ac:dyDescent="0.3">
      <c r="A25" s="32" t="s">
        <v>55</v>
      </c>
      <c r="B25" s="35" t="s">
        <v>113</v>
      </c>
      <c r="C25" s="19" t="s">
        <v>146</v>
      </c>
      <c r="D25" s="19"/>
      <c r="E25" s="19"/>
      <c r="F25" s="19"/>
      <c r="G25" s="19"/>
      <c r="H25" s="19" t="s">
        <v>58</v>
      </c>
      <c r="I25" s="19"/>
      <c r="J25" s="8"/>
      <c r="K25" s="7"/>
      <c r="L25" s="19" t="s">
        <v>147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8"/>
    </row>
    <row r="26" spans="1:23" ht="26.25" thickBot="1" x14ac:dyDescent="0.3">
      <c r="A26" s="33" t="s">
        <v>60</v>
      </c>
      <c r="B26" s="20" t="s">
        <v>61</v>
      </c>
      <c r="C26" s="21" t="s">
        <v>62</v>
      </c>
      <c r="D26" s="21" t="s">
        <v>63</v>
      </c>
      <c r="E26" s="21" t="s">
        <v>64</v>
      </c>
      <c r="F26" s="21" t="s">
        <v>65</v>
      </c>
      <c r="G26" s="21" t="s">
        <v>66</v>
      </c>
      <c r="H26" s="21" t="s">
        <v>67</v>
      </c>
      <c r="I26" s="21" t="s">
        <v>68</v>
      </c>
      <c r="J26" s="22" t="s">
        <v>69</v>
      </c>
      <c r="K26" s="20" t="s">
        <v>70</v>
      </c>
      <c r="L26" s="21" t="s">
        <v>71</v>
      </c>
      <c r="M26" s="21" t="s">
        <v>72</v>
      </c>
      <c r="N26" s="21" t="s">
        <v>73</v>
      </c>
      <c r="O26" s="21" t="s">
        <v>74</v>
      </c>
      <c r="P26" s="21" t="s">
        <v>75</v>
      </c>
      <c r="Q26" s="21" t="s">
        <v>76</v>
      </c>
      <c r="R26" s="21" t="s">
        <v>77</v>
      </c>
      <c r="S26" s="21" t="s">
        <v>78</v>
      </c>
      <c r="T26" s="21" t="s">
        <v>79</v>
      </c>
      <c r="U26" s="21" t="s">
        <v>80</v>
      </c>
      <c r="V26" s="21" t="s">
        <v>81</v>
      </c>
      <c r="W26" s="22" t="s">
        <v>82</v>
      </c>
    </row>
    <row r="27" spans="1:23" ht="140.25" x14ac:dyDescent="0.25">
      <c r="A27" s="62" t="s">
        <v>148</v>
      </c>
      <c r="B27" s="9">
        <v>1</v>
      </c>
      <c r="C27" s="44" t="s">
        <v>149</v>
      </c>
      <c r="D27" s="44" t="s">
        <v>150</v>
      </c>
      <c r="E27" s="44" t="s">
        <v>151</v>
      </c>
      <c r="F27" s="44" t="s">
        <v>152</v>
      </c>
      <c r="G27" s="44" t="s">
        <v>109</v>
      </c>
      <c r="H27" s="45" t="s">
        <v>89</v>
      </c>
      <c r="I27" s="46">
        <v>8000</v>
      </c>
      <c r="J27" s="64"/>
      <c r="K27" s="9">
        <v>1</v>
      </c>
      <c r="L27" s="47"/>
      <c r="M27" s="48"/>
      <c r="N27" s="49"/>
      <c r="O27" s="50">
        <f>ROUND(ROUND(L27,4)*(1-M27),4)</f>
        <v>0</v>
      </c>
      <c r="P27" s="50">
        <f>ROUND(ROUND(O27,4)*(1+N27),4)</f>
        <v>0</v>
      </c>
      <c r="Q27" s="50">
        <f>ROUND($I27*O27,4)</f>
        <v>0</v>
      </c>
      <c r="R27" s="50">
        <f>ROUND($I27*P27,4)</f>
        <v>0</v>
      </c>
      <c r="S27" s="51"/>
      <c r="T27" s="51"/>
      <c r="U27" s="51"/>
      <c r="V27" s="51"/>
      <c r="W27" s="52"/>
    </row>
    <row r="28" spans="1:23" ht="141" thickBot="1" x14ac:dyDescent="0.3">
      <c r="A28" s="63" t="s">
        <v>148</v>
      </c>
      <c r="B28" s="13">
        <v>2</v>
      </c>
      <c r="C28" s="53" t="s">
        <v>153</v>
      </c>
      <c r="D28" s="53" t="s">
        <v>150</v>
      </c>
      <c r="E28" s="53" t="s">
        <v>151</v>
      </c>
      <c r="F28" s="53" t="s">
        <v>152</v>
      </c>
      <c r="G28" s="53" t="s">
        <v>109</v>
      </c>
      <c r="H28" s="54" t="s">
        <v>89</v>
      </c>
      <c r="I28" s="55">
        <v>8000</v>
      </c>
      <c r="J28" s="65"/>
      <c r="K28" s="13">
        <v>1</v>
      </c>
      <c r="L28" s="56"/>
      <c r="M28" s="57"/>
      <c r="N28" s="58"/>
      <c r="O28" s="59">
        <f>ROUND(ROUND(L28,4)*(1-M28),4)</f>
        <v>0</v>
      </c>
      <c r="P28" s="59">
        <f>ROUND(ROUND(O28,4)*(1+N28),4)</f>
        <v>0</v>
      </c>
      <c r="Q28" s="59">
        <f>ROUND($I28*O28,4)</f>
        <v>0</v>
      </c>
      <c r="R28" s="59">
        <f>ROUND($I28*P28,4)</f>
        <v>0</v>
      </c>
      <c r="S28" s="60"/>
      <c r="T28" s="60"/>
      <c r="U28" s="60"/>
      <c r="V28" s="60"/>
      <c r="W28" s="61"/>
    </row>
    <row r="29" spans="1:23" ht="13.5" thickBot="1" x14ac:dyDescent="0.3">
      <c r="P29" s="38" t="s">
        <v>90</v>
      </c>
      <c r="Q29" s="39">
        <f>SUM(Q27:Q28)</f>
        <v>0</v>
      </c>
      <c r="R29" s="40">
        <f>SUM(R27:R28)</f>
        <v>0</v>
      </c>
    </row>
    <row r="31" spans="1:23" ht="13.5" thickBot="1" x14ac:dyDescent="0.3"/>
    <row r="32" spans="1:23" ht="13.5" thickBot="1" x14ac:dyDescent="0.3">
      <c r="A32" s="32" t="s">
        <v>55</v>
      </c>
      <c r="B32" s="35" t="s">
        <v>121</v>
      </c>
      <c r="C32" s="19" t="s">
        <v>154</v>
      </c>
      <c r="D32" s="19"/>
      <c r="E32" s="19"/>
      <c r="F32" s="19"/>
      <c r="G32" s="19"/>
      <c r="H32" s="19" t="s">
        <v>58</v>
      </c>
      <c r="I32" s="19"/>
      <c r="J32" s="8"/>
      <c r="K32" s="7"/>
      <c r="L32" s="19" t="s">
        <v>155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8"/>
    </row>
    <row r="33" spans="1:23" ht="26.25" thickBot="1" x14ac:dyDescent="0.3">
      <c r="A33" s="33" t="s">
        <v>60</v>
      </c>
      <c r="B33" s="20" t="s">
        <v>61</v>
      </c>
      <c r="C33" s="21" t="s">
        <v>62</v>
      </c>
      <c r="D33" s="21" t="s">
        <v>63</v>
      </c>
      <c r="E33" s="21" t="s">
        <v>64</v>
      </c>
      <c r="F33" s="21" t="s">
        <v>65</v>
      </c>
      <c r="G33" s="21" t="s">
        <v>66</v>
      </c>
      <c r="H33" s="21" t="s">
        <v>67</v>
      </c>
      <c r="I33" s="21" t="s">
        <v>68</v>
      </c>
      <c r="J33" s="22" t="s">
        <v>69</v>
      </c>
      <c r="K33" s="20" t="s">
        <v>70</v>
      </c>
      <c r="L33" s="21" t="s">
        <v>71</v>
      </c>
      <c r="M33" s="21" t="s">
        <v>72</v>
      </c>
      <c r="N33" s="21" t="s">
        <v>73</v>
      </c>
      <c r="O33" s="21" t="s">
        <v>74</v>
      </c>
      <c r="P33" s="21" t="s">
        <v>75</v>
      </c>
      <c r="Q33" s="21" t="s">
        <v>76</v>
      </c>
      <c r="R33" s="21" t="s">
        <v>77</v>
      </c>
      <c r="S33" s="21" t="s">
        <v>78</v>
      </c>
      <c r="T33" s="21" t="s">
        <v>79</v>
      </c>
      <c r="U33" s="21" t="s">
        <v>80</v>
      </c>
      <c r="V33" s="21" t="s">
        <v>81</v>
      </c>
      <c r="W33" s="22" t="s">
        <v>82</v>
      </c>
    </row>
    <row r="34" spans="1:23" ht="165.75" x14ac:dyDescent="0.25">
      <c r="A34" s="62" t="s">
        <v>156</v>
      </c>
      <c r="B34" s="9">
        <v>1</v>
      </c>
      <c r="C34" s="44" t="s">
        <v>157</v>
      </c>
      <c r="D34" s="44" t="s">
        <v>158</v>
      </c>
      <c r="E34" s="44" t="s">
        <v>159</v>
      </c>
      <c r="F34" s="44" t="s">
        <v>160</v>
      </c>
      <c r="G34" s="44" t="s">
        <v>135</v>
      </c>
      <c r="H34" s="45" t="s">
        <v>89</v>
      </c>
      <c r="I34" s="46">
        <v>9000</v>
      </c>
      <c r="J34" s="64"/>
      <c r="K34" s="9">
        <v>1</v>
      </c>
      <c r="L34" s="47"/>
      <c r="M34" s="48"/>
      <c r="N34" s="49"/>
      <c r="O34" s="50">
        <f>ROUND(ROUND(L34,4)*(1-M34),4)</f>
        <v>0</v>
      </c>
      <c r="P34" s="50">
        <f>ROUND(ROUND(O34,4)*(1+N34),4)</f>
        <v>0</v>
      </c>
      <c r="Q34" s="50">
        <f>ROUND($I34*O34,4)</f>
        <v>0</v>
      </c>
      <c r="R34" s="50">
        <f>ROUND($I34*P34,4)</f>
        <v>0</v>
      </c>
      <c r="S34" s="51"/>
      <c r="T34" s="51"/>
      <c r="U34" s="51"/>
      <c r="V34" s="51"/>
      <c r="W34" s="52"/>
    </row>
    <row r="35" spans="1:23" ht="166.5" thickBot="1" x14ac:dyDescent="0.3">
      <c r="A35" s="63" t="s">
        <v>156</v>
      </c>
      <c r="B35" s="13">
        <v>2</v>
      </c>
      <c r="C35" s="53" t="s">
        <v>161</v>
      </c>
      <c r="D35" s="53" t="s">
        <v>158</v>
      </c>
      <c r="E35" s="53" t="s">
        <v>159</v>
      </c>
      <c r="F35" s="53" t="s">
        <v>160</v>
      </c>
      <c r="G35" s="53" t="s">
        <v>135</v>
      </c>
      <c r="H35" s="54" t="s">
        <v>89</v>
      </c>
      <c r="I35" s="55">
        <v>9000</v>
      </c>
      <c r="J35" s="65"/>
      <c r="K35" s="13">
        <v>1</v>
      </c>
      <c r="L35" s="56"/>
      <c r="M35" s="57"/>
      <c r="N35" s="58"/>
      <c r="O35" s="59">
        <f>ROUND(ROUND(L35,4)*(1-M35),4)</f>
        <v>0</v>
      </c>
      <c r="P35" s="59">
        <f>ROUND(ROUND(O35,4)*(1+N35),4)</f>
        <v>0</v>
      </c>
      <c r="Q35" s="59">
        <f>ROUND($I35*O35,4)</f>
        <v>0</v>
      </c>
      <c r="R35" s="59">
        <f>ROUND($I35*P35,4)</f>
        <v>0</v>
      </c>
      <c r="S35" s="60"/>
      <c r="T35" s="60"/>
      <c r="U35" s="60"/>
      <c r="V35" s="60"/>
      <c r="W35" s="61"/>
    </row>
    <row r="36" spans="1:23" ht="13.5" thickBot="1" x14ac:dyDescent="0.3">
      <c r="P36" s="38" t="s">
        <v>90</v>
      </c>
      <c r="Q36" s="39">
        <f>SUM(Q34:Q35)</f>
        <v>0</v>
      </c>
      <c r="R36" s="40">
        <f>SUM(R34:R35)</f>
        <v>0</v>
      </c>
    </row>
  </sheetData>
  <sheetProtection algorithmName="SHA-512" hashValue="2WhYe6ZP2wtxe3vTIuPdfwCOYj/xahzFVQrFCmYc3DAZ8U2TbaTgubvvRUhXjtRVlR2BoLhdfHSsN1PblaFBPA==" saltValue="GYO++8ZtPY2lo4On9OOy7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40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3.140625" style="1" customWidth="1"/>
    <col min="5" max="5" width="14" style="1" customWidth="1"/>
    <col min="6" max="6" width="14.285156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162</v>
      </c>
      <c r="C5" s="2" t="s">
        <v>163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164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165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76.5" x14ac:dyDescent="0.25">
      <c r="A13" s="62" t="s">
        <v>166</v>
      </c>
      <c r="B13" s="9">
        <v>1</v>
      </c>
      <c r="C13" s="44" t="s">
        <v>165</v>
      </c>
      <c r="D13" s="44" t="s">
        <v>167</v>
      </c>
      <c r="E13" s="44" t="s">
        <v>168</v>
      </c>
      <c r="F13" s="44" t="s">
        <v>169</v>
      </c>
      <c r="G13" s="44" t="s">
        <v>109</v>
      </c>
      <c r="H13" s="45" t="s">
        <v>89</v>
      </c>
      <c r="I13" s="46">
        <v>100000</v>
      </c>
      <c r="J13" s="64"/>
      <c r="K13" s="9">
        <v>1</v>
      </c>
      <c r="L13" s="47"/>
      <c r="M13" s="48"/>
      <c r="N13" s="49"/>
      <c r="O13" s="50">
        <f>ROUND(ROUND(L13,4)*(1-M13),4)</f>
        <v>0</v>
      </c>
      <c r="P13" s="50">
        <f>ROUND(ROUND(O13,4)*(1+N13),4)</f>
        <v>0</v>
      </c>
      <c r="Q13" s="50">
        <f>ROUND($I13*O13,4)</f>
        <v>0</v>
      </c>
      <c r="R13" s="50">
        <f>ROUND($I13*P13,4)</f>
        <v>0</v>
      </c>
      <c r="S13" s="51"/>
      <c r="T13" s="51"/>
      <c r="U13" s="51"/>
      <c r="V13" s="51"/>
      <c r="W13" s="52"/>
    </row>
    <row r="14" spans="1:23" ht="77.25" thickBot="1" x14ac:dyDescent="0.3">
      <c r="A14" s="63" t="s">
        <v>166</v>
      </c>
      <c r="B14" s="13">
        <v>2</v>
      </c>
      <c r="C14" s="53" t="s">
        <v>170</v>
      </c>
      <c r="D14" s="53" t="s">
        <v>167</v>
      </c>
      <c r="E14" s="53" t="s">
        <v>168</v>
      </c>
      <c r="F14" s="53" t="s">
        <v>169</v>
      </c>
      <c r="G14" s="53" t="s">
        <v>109</v>
      </c>
      <c r="H14" s="54" t="s">
        <v>89</v>
      </c>
      <c r="I14" s="55">
        <v>100000</v>
      </c>
      <c r="J14" s="65"/>
      <c r="K14" s="13">
        <v>1</v>
      </c>
      <c r="L14" s="56"/>
      <c r="M14" s="57"/>
      <c r="N14" s="58"/>
      <c r="O14" s="59">
        <f>ROUND(ROUND(L14,4)*(1-M14),4)</f>
        <v>0</v>
      </c>
      <c r="P14" s="59">
        <f>ROUND(ROUND(O14,4)*(1+N14),4)</f>
        <v>0</v>
      </c>
      <c r="Q14" s="59">
        <f>ROUND($I14*O14,4)</f>
        <v>0</v>
      </c>
      <c r="R14" s="59">
        <f>ROUND($I14*P14,4)</f>
        <v>0</v>
      </c>
      <c r="S14" s="60"/>
      <c r="T14" s="60"/>
      <c r="U14" s="60"/>
      <c r="V14" s="60"/>
      <c r="W14" s="61"/>
    </row>
    <row r="15" spans="1:23" ht="13.5" thickBot="1" x14ac:dyDescent="0.3">
      <c r="P15" s="38" t="s">
        <v>90</v>
      </c>
      <c r="Q15" s="39">
        <f>SUM(Q13:Q14)</f>
        <v>0</v>
      </c>
      <c r="R15" s="40">
        <f>SUM(R13:R14)</f>
        <v>0</v>
      </c>
    </row>
    <row r="17" spans="1:23" ht="13.5" thickBot="1" x14ac:dyDescent="0.3"/>
    <row r="18" spans="1:23" ht="13.5" thickBot="1" x14ac:dyDescent="0.3">
      <c r="A18" s="32" t="s">
        <v>55</v>
      </c>
      <c r="B18" s="35" t="s">
        <v>91</v>
      </c>
      <c r="C18" s="19" t="s">
        <v>171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172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8"/>
    </row>
    <row r="19" spans="1:23" ht="26.25" thickBot="1" x14ac:dyDescent="0.3">
      <c r="A19" s="33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2" t="s">
        <v>82</v>
      </c>
    </row>
    <row r="20" spans="1:23" ht="76.5" x14ac:dyDescent="0.25">
      <c r="A20" s="62" t="s">
        <v>173</v>
      </c>
      <c r="B20" s="9">
        <v>1</v>
      </c>
      <c r="C20" s="44" t="s">
        <v>174</v>
      </c>
      <c r="D20" s="44" t="s">
        <v>175</v>
      </c>
      <c r="E20" s="44" t="s">
        <v>176</v>
      </c>
      <c r="F20" s="44" t="s">
        <v>168</v>
      </c>
      <c r="G20" s="44" t="s">
        <v>177</v>
      </c>
      <c r="H20" s="45" t="s">
        <v>89</v>
      </c>
      <c r="I20" s="46">
        <v>60000</v>
      </c>
      <c r="J20" s="64"/>
      <c r="K20" s="9">
        <v>1</v>
      </c>
      <c r="L20" s="47"/>
      <c r="M20" s="48"/>
      <c r="N20" s="49"/>
      <c r="O20" s="50">
        <f>ROUND(ROUND(L20,4)*(1-M20),4)</f>
        <v>0</v>
      </c>
      <c r="P20" s="50">
        <f>ROUND(ROUND(O20,4)*(1+N20),4)</f>
        <v>0</v>
      </c>
      <c r="Q20" s="50">
        <f>ROUND($I20*O20,4)</f>
        <v>0</v>
      </c>
      <c r="R20" s="50">
        <f>ROUND($I20*P20,4)</f>
        <v>0</v>
      </c>
      <c r="S20" s="51"/>
      <c r="T20" s="51"/>
      <c r="U20" s="51"/>
      <c r="V20" s="51"/>
      <c r="W20" s="52"/>
    </row>
    <row r="21" spans="1:23" ht="77.25" thickBot="1" x14ac:dyDescent="0.3">
      <c r="A21" s="63" t="s">
        <v>173</v>
      </c>
      <c r="B21" s="13">
        <v>2</v>
      </c>
      <c r="C21" s="53" t="s">
        <v>178</v>
      </c>
      <c r="D21" s="53" t="s">
        <v>175</v>
      </c>
      <c r="E21" s="53" t="s">
        <v>176</v>
      </c>
      <c r="F21" s="53" t="s">
        <v>168</v>
      </c>
      <c r="G21" s="53" t="s">
        <v>177</v>
      </c>
      <c r="H21" s="54" t="s">
        <v>89</v>
      </c>
      <c r="I21" s="55">
        <v>60000</v>
      </c>
      <c r="J21" s="65"/>
      <c r="K21" s="13">
        <v>1</v>
      </c>
      <c r="L21" s="56"/>
      <c r="M21" s="57"/>
      <c r="N21" s="58"/>
      <c r="O21" s="59">
        <f>ROUND(ROUND(L21,4)*(1-M21),4)</f>
        <v>0</v>
      </c>
      <c r="P21" s="59">
        <f>ROUND(ROUND(O21,4)*(1+N21),4)</f>
        <v>0</v>
      </c>
      <c r="Q21" s="59">
        <f>ROUND($I21*O21,4)</f>
        <v>0</v>
      </c>
      <c r="R21" s="59">
        <f>ROUND($I21*P21,4)</f>
        <v>0</v>
      </c>
      <c r="S21" s="60"/>
      <c r="T21" s="60"/>
      <c r="U21" s="60"/>
      <c r="V21" s="60"/>
      <c r="W21" s="61"/>
    </row>
    <row r="22" spans="1:23" ht="13.5" thickBot="1" x14ac:dyDescent="0.3">
      <c r="P22" s="38" t="s">
        <v>90</v>
      </c>
      <c r="Q22" s="39">
        <f>SUM(Q20:Q21)</f>
        <v>0</v>
      </c>
      <c r="R22" s="40">
        <f>SUM(R20:R21)</f>
        <v>0</v>
      </c>
    </row>
    <row r="24" spans="1:23" ht="13.5" thickBot="1" x14ac:dyDescent="0.3"/>
    <row r="25" spans="1:23" ht="13.5" thickBot="1" x14ac:dyDescent="0.3">
      <c r="A25" s="32" t="s">
        <v>55</v>
      </c>
      <c r="B25" s="35" t="s">
        <v>113</v>
      </c>
      <c r="C25" s="19" t="s">
        <v>179</v>
      </c>
      <c r="D25" s="19"/>
      <c r="E25" s="19"/>
      <c r="F25" s="19"/>
      <c r="G25" s="19"/>
      <c r="H25" s="19" t="s">
        <v>58</v>
      </c>
      <c r="I25" s="19"/>
      <c r="J25" s="8"/>
      <c r="K25" s="7"/>
      <c r="L25" s="19" t="s">
        <v>180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8"/>
    </row>
    <row r="26" spans="1:23" ht="26.25" thickBot="1" x14ac:dyDescent="0.3">
      <c r="A26" s="33" t="s">
        <v>60</v>
      </c>
      <c r="B26" s="20" t="s">
        <v>61</v>
      </c>
      <c r="C26" s="21" t="s">
        <v>62</v>
      </c>
      <c r="D26" s="21" t="s">
        <v>63</v>
      </c>
      <c r="E26" s="21" t="s">
        <v>64</v>
      </c>
      <c r="F26" s="21" t="s">
        <v>65</v>
      </c>
      <c r="G26" s="21" t="s">
        <v>66</v>
      </c>
      <c r="H26" s="21" t="s">
        <v>67</v>
      </c>
      <c r="I26" s="21" t="s">
        <v>68</v>
      </c>
      <c r="J26" s="22" t="s">
        <v>69</v>
      </c>
      <c r="K26" s="20" t="s">
        <v>70</v>
      </c>
      <c r="L26" s="21" t="s">
        <v>71</v>
      </c>
      <c r="M26" s="21" t="s">
        <v>72</v>
      </c>
      <c r="N26" s="21" t="s">
        <v>73</v>
      </c>
      <c r="O26" s="21" t="s">
        <v>74</v>
      </c>
      <c r="P26" s="21" t="s">
        <v>75</v>
      </c>
      <c r="Q26" s="21" t="s">
        <v>76</v>
      </c>
      <c r="R26" s="21" t="s">
        <v>77</v>
      </c>
      <c r="S26" s="21" t="s">
        <v>78</v>
      </c>
      <c r="T26" s="21" t="s">
        <v>79</v>
      </c>
      <c r="U26" s="21" t="s">
        <v>80</v>
      </c>
      <c r="V26" s="21" t="s">
        <v>81</v>
      </c>
      <c r="W26" s="22" t="s">
        <v>82</v>
      </c>
    </row>
    <row r="27" spans="1:23" ht="114.75" x14ac:dyDescent="0.25">
      <c r="A27" s="62" t="s">
        <v>181</v>
      </c>
      <c r="B27" s="9">
        <v>1</v>
      </c>
      <c r="C27" s="44" t="s">
        <v>182</v>
      </c>
      <c r="D27" s="44" t="s">
        <v>183</v>
      </c>
      <c r="E27" s="44" t="s">
        <v>184</v>
      </c>
      <c r="F27" s="44" t="s">
        <v>185</v>
      </c>
      <c r="G27" s="44" t="s">
        <v>186</v>
      </c>
      <c r="H27" s="45" t="s">
        <v>89</v>
      </c>
      <c r="I27" s="46">
        <v>24000</v>
      </c>
      <c r="J27" s="64"/>
      <c r="K27" s="9">
        <v>1</v>
      </c>
      <c r="L27" s="47"/>
      <c r="M27" s="48"/>
      <c r="N27" s="49"/>
      <c r="O27" s="50">
        <f>ROUND(ROUND(L27,4)*(1-M27),4)</f>
        <v>0</v>
      </c>
      <c r="P27" s="50">
        <f>ROUND(ROUND(O27,4)*(1+N27),4)</f>
        <v>0</v>
      </c>
      <c r="Q27" s="50">
        <f>ROUND($I27*O27,4)</f>
        <v>0</v>
      </c>
      <c r="R27" s="50">
        <f>ROUND($I27*P27,4)</f>
        <v>0</v>
      </c>
      <c r="S27" s="51"/>
      <c r="T27" s="51"/>
      <c r="U27" s="51"/>
      <c r="V27" s="51"/>
      <c r="W27" s="52"/>
    </row>
    <row r="28" spans="1:23" ht="115.5" thickBot="1" x14ac:dyDescent="0.3">
      <c r="A28" s="63" t="s">
        <v>181</v>
      </c>
      <c r="B28" s="13">
        <v>2</v>
      </c>
      <c r="C28" s="53" t="s">
        <v>187</v>
      </c>
      <c r="D28" s="53" t="s">
        <v>183</v>
      </c>
      <c r="E28" s="53" t="s">
        <v>184</v>
      </c>
      <c r="F28" s="53" t="s">
        <v>185</v>
      </c>
      <c r="G28" s="53" t="s">
        <v>186</v>
      </c>
      <c r="H28" s="54" t="s">
        <v>89</v>
      </c>
      <c r="I28" s="55">
        <v>24000</v>
      </c>
      <c r="J28" s="65"/>
      <c r="K28" s="13">
        <v>1</v>
      </c>
      <c r="L28" s="56"/>
      <c r="M28" s="57"/>
      <c r="N28" s="58"/>
      <c r="O28" s="59">
        <f>ROUND(ROUND(L28,4)*(1-M28),4)</f>
        <v>0</v>
      </c>
      <c r="P28" s="59">
        <f>ROUND(ROUND(O28,4)*(1+N28),4)</f>
        <v>0</v>
      </c>
      <c r="Q28" s="59">
        <f>ROUND($I28*O28,4)</f>
        <v>0</v>
      </c>
      <c r="R28" s="59">
        <f>ROUND($I28*P28,4)</f>
        <v>0</v>
      </c>
      <c r="S28" s="60"/>
      <c r="T28" s="60"/>
      <c r="U28" s="60"/>
      <c r="V28" s="60"/>
      <c r="W28" s="61"/>
    </row>
    <row r="29" spans="1:23" ht="13.5" thickBot="1" x14ac:dyDescent="0.3">
      <c r="P29" s="38" t="s">
        <v>90</v>
      </c>
      <c r="Q29" s="39">
        <f>SUM(Q27:Q28)</f>
        <v>0</v>
      </c>
      <c r="R29" s="40">
        <f>SUM(R27:R28)</f>
        <v>0</v>
      </c>
    </row>
  </sheetData>
  <sheetProtection algorithmName="SHA-512" hashValue="y8gEcoowlggURuDqMkhoWWTtszXM83ry1VWVXKgtTJKwvLGiToWDNFxmiNz4oEwZSyiCkFeRqbJ+JD/V4bsnBQ==" saltValue="+67UNx53B5DmFbORjnkGE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7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7.42578125" style="1" customWidth="1"/>
    <col min="5" max="5" width="15.57031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41" t="s">
        <v>52</v>
      </c>
    </row>
    <row r="5" spans="1:23" ht="18" x14ac:dyDescent="0.25">
      <c r="B5" s="42" t="s">
        <v>188</v>
      </c>
      <c r="C5" s="2" t="s">
        <v>189</v>
      </c>
    </row>
    <row r="7" spans="1:23" x14ac:dyDescent="0.25">
      <c r="C7" s="43" t="str">
        <f>IF('2. Podatki o ponudniku'!C5&lt;&gt;"","Naziv ponudnika: " &amp; '2. Podatki o ponudniku'!C5,"")</f>
        <v/>
      </c>
    </row>
    <row r="8" spans="1:23" x14ac:dyDescent="0.25">
      <c r="C8" s="4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2" t="s">
        <v>55</v>
      </c>
      <c r="B11" s="35" t="s">
        <v>56</v>
      </c>
      <c r="C11" s="19" t="s">
        <v>190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191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33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2" t="s">
        <v>82</v>
      </c>
    </row>
    <row r="13" spans="1:23" ht="102.75" thickBot="1" x14ac:dyDescent="0.3">
      <c r="A13" s="34" t="s">
        <v>192</v>
      </c>
      <c r="B13" s="36">
        <v>1</v>
      </c>
      <c r="C13" s="23" t="s">
        <v>193</v>
      </c>
      <c r="D13" s="23" t="s">
        <v>194</v>
      </c>
      <c r="E13" s="23" t="s">
        <v>195</v>
      </c>
      <c r="F13" s="23" t="s">
        <v>196</v>
      </c>
      <c r="G13" s="23" t="s">
        <v>197</v>
      </c>
      <c r="H13" s="24" t="s">
        <v>89</v>
      </c>
      <c r="I13" s="25">
        <v>150000</v>
      </c>
      <c r="J13" s="37"/>
      <c r="K13" s="36">
        <v>1</v>
      </c>
      <c r="L13" s="26"/>
      <c r="M13" s="27"/>
      <c r="N13" s="28"/>
      <c r="O13" s="29">
        <f>ROUND(ROUND(L13,4)*(1-M13),4)</f>
        <v>0</v>
      </c>
      <c r="P13" s="29">
        <f>ROUND(ROUND(O13,4)*(1+N13),4)</f>
        <v>0</v>
      </c>
      <c r="Q13" s="29">
        <f>ROUND($I13*O13,4)</f>
        <v>0</v>
      </c>
      <c r="R13" s="29">
        <f>ROUND($I13*P13,4)</f>
        <v>0</v>
      </c>
      <c r="S13" s="30"/>
      <c r="T13" s="30"/>
      <c r="U13" s="30"/>
      <c r="V13" s="30"/>
      <c r="W13" s="31"/>
    </row>
    <row r="14" spans="1:23" ht="13.5" thickBot="1" x14ac:dyDescent="0.3">
      <c r="P14" s="38" t="s">
        <v>90</v>
      </c>
      <c r="Q14" s="39">
        <f>SUM(Q13:Q13)</f>
        <v>0</v>
      </c>
      <c r="R14" s="40">
        <f>SUM(R13:R13)</f>
        <v>0</v>
      </c>
    </row>
    <row r="16" spans="1:23" ht="13.5" thickBot="1" x14ac:dyDescent="0.3"/>
    <row r="17" spans="1:23" ht="13.5" thickBot="1" x14ac:dyDescent="0.3">
      <c r="A17" s="32" t="s">
        <v>55</v>
      </c>
      <c r="B17" s="35" t="s">
        <v>91</v>
      </c>
      <c r="C17" s="19" t="s">
        <v>198</v>
      </c>
      <c r="D17" s="19"/>
      <c r="E17" s="19"/>
      <c r="F17" s="19"/>
      <c r="G17" s="19"/>
      <c r="H17" s="19" t="s">
        <v>58</v>
      </c>
      <c r="I17" s="19"/>
      <c r="J17" s="8"/>
      <c r="K17" s="7"/>
      <c r="L17" s="19" t="s">
        <v>199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8"/>
    </row>
    <row r="18" spans="1:23" ht="26.25" thickBot="1" x14ac:dyDescent="0.3">
      <c r="A18" s="33" t="s">
        <v>60</v>
      </c>
      <c r="B18" s="20" t="s">
        <v>61</v>
      </c>
      <c r="C18" s="21" t="s">
        <v>62</v>
      </c>
      <c r="D18" s="21" t="s">
        <v>63</v>
      </c>
      <c r="E18" s="21" t="s">
        <v>64</v>
      </c>
      <c r="F18" s="21" t="s">
        <v>65</v>
      </c>
      <c r="G18" s="21" t="s">
        <v>66</v>
      </c>
      <c r="H18" s="21" t="s">
        <v>67</v>
      </c>
      <c r="I18" s="21" t="s">
        <v>68</v>
      </c>
      <c r="J18" s="22" t="s">
        <v>69</v>
      </c>
      <c r="K18" s="20" t="s">
        <v>70</v>
      </c>
      <c r="L18" s="21" t="s">
        <v>71</v>
      </c>
      <c r="M18" s="21" t="s">
        <v>72</v>
      </c>
      <c r="N18" s="21" t="s">
        <v>73</v>
      </c>
      <c r="O18" s="21" t="s">
        <v>74</v>
      </c>
      <c r="P18" s="21" t="s">
        <v>75</v>
      </c>
      <c r="Q18" s="21" t="s">
        <v>76</v>
      </c>
      <c r="R18" s="21" t="s">
        <v>77</v>
      </c>
      <c r="S18" s="21" t="s">
        <v>78</v>
      </c>
      <c r="T18" s="21" t="s">
        <v>79</v>
      </c>
      <c r="U18" s="21" t="s">
        <v>80</v>
      </c>
      <c r="V18" s="21" t="s">
        <v>81</v>
      </c>
      <c r="W18" s="22" t="s">
        <v>82</v>
      </c>
    </row>
    <row r="19" spans="1:23" ht="102" x14ac:dyDescent="0.25">
      <c r="A19" s="62" t="s">
        <v>200</v>
      </c>
      <c r="B19" s="9">
        <v>1</v>
      </c>
      <c r="C19" s="44" t="s">
        <v>201</v>
      </c>
      <c r="D19" s="44" t="s">
        <v>194</v>
      </c>
      <c r="E19" s="44" t="s">
        <v>195</v>
      </c>
      <c r="F19" s="44" t="s">
        <v>196</v>
      </c>
      <c r="G19" s="44" t="s">
        <v>102</v>
      </c>
      <c r="H19" s="45" t="s">
        <v>202</v>
      </c>
      <c r="I19" s="46">
        <v>1800</v>
      </c>
      <c r="J19" s="64"/>
      <c r="K19" s="9">
        <v>1</v>
      </c>
      <c r="L19" s="47"/>
      <c r="M19" s="48"/>
      <c r="N19" s="49"/>
      <c r="O19" s="50">
        <f>ROUND(ROUND(L19,4)*(1-M19),4)</f>
        <v>0</v>
      </c>
      <c r="P19" s="50">
        <f>ROUND(ROUND(O19,4)*(1+N19),4)</f>
        <v>0</v>
      </c>
      <c r="Q19" s="50">
        <f>ROUND($I19*O19,4)</f>
        <v>0</v>
      </c>
      <c r="R19" s="50">
        <f>ROUND($I19*P19,4)</f>
        <v>0</v>
      </c>
      <c r="S19" s="51"/>
      <c r="T19" s="51"/>
      <c r="U19" s="51"/>
      <c r="V19" s="51"/>
      <c r="W19" s="52"/>
    </row>
    <row r="20" spans="1:23" ht="102.75" thickBot="1" x14ac:dyDescent="0.3">
      <c r="A20" s="63" t="s">
        <v>200</v>
      </c>
      <c r="B20" s="13">
        <v>2</v>
      </c>
      <c r="C20" s="53" t="s">
        <v>203</v>
      </c>
      <c r="D20" s="53" t="s">
        <v>194</v>
      </c>
      <c r="E20" s="53" t="s">
        <v>204</v>
      </c>
      <c r="F20" s="53" t="s">
        <v>196</v>
      </c>
      <c r="G20" s="53" t="s">
        <v>102</v>
      </c>
      <c r="H20" s="54" t="s">
        <v>202</v>
      </c>
      <c r="I20" s="55">
        <v>1800</v>
      </c>
      <c r="J20" s="65"/>
      <c r="K20" s="13">
        <v>1</v>
      </c>
      <c r="L20" s="56"/>
      <c r="M20" s="57"/>
      <c r="N20" s="58"/>
      <c r="O20" s="59">
        <f>ROUND(ROUND(L20,4)*(1-M20),4)</f>
        <v>0</v>
      </c>
      <c r="P20" s="59">
        <f>ROUND(ROUND(O20,4)*(1+N20),4)</f>
        <v>0</v>
      </c>
      <c r="Q20" s="59">
        <f>ROUND($I20*O20,4)</f>
        <v>0</v>
      </c>
      <c r="R20" s="59">
        <f>ROUND($I20*P20,4)</f>
        <v>0</v>
      </c>
      <c r="S20" s="60"/>
      <c r="T20" s="60"/>
      <c r="U20" s="60"/>
      <c r="V20" s="60"/>
      <c r="W20" s="61"/>
    </row>
    <row r="21" spans="1:23" ht="13.5" thickBot="1" x14ac:dyDescent="0.3">
      <c r="P21" s="38" t="s">
        <v>90</v>
      </c>
      <c r="Q21" s="39">
        <f>SUM(Q19:Q20)</f>
        <v>0</v>
      </c>
      <c r="R21" s="40">
        <f>SUM(R19:R20)</f>
        <v>0</v>
      </c>
    </row>
    <row r="23" spans="1:23" ht="13.5" thickBot="1" x14ac:dyDescent="0.3"/>
    <row r="24" spans="1:23" ht="13.5" thickBot="1" x14ac:dyDescent="0.3">
      <c r="A24" s="32" t="s">
        <v>55</v>
      </c>
      <c r="B24" s="35" t="s">
        <v>113</v>
      </c>
      <c r="C24" s="19" t="s">
        <v>205</v>
      </c>
      <c r="D24" s="19"/>
      <c r="E24" s="19"/>
      <c r="F24" s="19"/>
      <c r="G24" s="19"/>
      <c r="H24" s="19" t="s">
        <v>58</v>
      </c>
      <c r="I24" s="19"/>
      <c r="J24" s="8"/>
      <c r="K24" s="7"/>
      <c r="L24" s="19" t="s">
        <v>206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8"/>
    </row>
    <row r="25" spans="1:23" ht="26.25" thickBot="1" x14ac:dyDescent="0.3">
      <c r="A25" s="33" t="s">
        <v>60</v>
      </c>
      <c r="B25" s="20" t="s">
        <v>61</v>
      </c>
      <c r="C25" s="21" t="s">
        <v>62</v>
      </c>
      <c r="D25" s="21" t="s">
        <v>63</v>
      </c>
      <c r="E25" s="21" t="s">
        <v>64</v>
      </c>
      <c r="F25" s="21" t="s">
        <v>65</v>
      </c>
      <c r="G25" s="21" t="s">
        <v>66</v>
      </c>
      <c r="H25" s="21" t="s">
        <v>67</v>
      </c>
      <c r="I25" s="21" t="s">
        <v>68</v>
      </c>
      <c r="J25" s="22" t="s">
        <v>69</v>
      </c>
      <c r="K25" s="20" t="s">
        <v>70</v>
      </c>
      <c r="L25" s="21" t="s">
        <v>71</v>
      </c>
      <c r="M25" s="21" t="s">
        <v>72</v>
      </c>
      <c r="N25" s="21" t="s">
        <v>73</v>
      </c>
      <c r="O25" s="21" t="s">
        <v>74</v>
      </c>
      <c r="P25" s="21" t="s">
        <v>75</v>
      </c>
      <c r="Q25" s="21" t="s">
        <v>76</v>
      </c>
      <c r="R25" s="21" t="s">
        <v>77</v>
      </c>
      <c r="S25" s="21" t="s">
        <v>78</v>
      </c>
      <c r="T25" s="21" t="s">
        <v>79</v>
      </c>
      <c r="U25" s="21" t="s">
        <v>80</v>
      </c>
      <c r="V25" s="21" t="s">
        <v>81</v>
      </c>
      <c r="W25" s="22" t="s">
        <v>82</v>
      </c>
    </row>
    <row r="26" spans="1:23" ht="64.5" thickBot="1" x14ac:dyDescent="0.3">
      <c r="A26" s="34" t="s">
        <v>207</v>
      </c>
      <c r="B26" s="36">
        <v>1</v>
      </c>
      <c r="C26" s="23" t="s">
        <v>208</v>
      </c>
      <c r="D26" s="23" t="s">
        <v>209</v>
      </c>
      <c r="E26" s="23" t="s">
        <v>210</v>
      </c>
      <c r="F26" s="23" t="s">
        <v>109</v>
      </c>
      <c r="G26" s="23" t="s">
        <v>109</v>
      </c>
      <c r="H26" s="24" t="s">
        <v>89</v>
      </c>
      <c r="I26" s="25">
        <v>20000</v>
      </c>
      <c r="J26" s="37"/>
      <c r="K26" s="36">
        <v>1</v>
      </c>
      <c r="L26" s="26"/>
      <c r="M26" s="27"/>
      <c r="N26" s="28"/>
      <c r="O26" s="29">
        <f>ROUND(ROUND(L26,4)*(1-M26),4)</f>
        <v>0</v>
      </c>
      <c r="P26" s="29">
        <f>ROUND(ROUND(O26,4)*(1+N26),4)</f>
        <v>0</v>
      </c>
      <c r="Q26" s="29">
        <f>ROUND($I26*O26,4)</f>
        <v>0</v>
      </c>
      <c r="R26" s="29">
        <f>ROUND($I26*P26,4)</f>
        <v>0</v>
      </c>
      <c r="S26" s="30"/>
      <c r="T26" s="30"/>
      <c r="U26" s="30"/>
      <c r="V26" s="30"/>
      <c r="W26" s="31"/>
    </row>
    <row r="27" spans="1:23" ht="13.5" thickBot="1" x14ac:dyDescent="0.3">
      <c r="P27" s="38" t="s">
        <v>90</v>
      </c>
      <c r="Q27" s="39">
        <f>SUM(Q26:Q26)</f>
        <v>0</v>
      </c>
      <c r="R27" s="40">
        <f>SUM(R26:R26)</f>
        <v>0</v>
      </c>
    </row>
  </sheetData>
  <sheetProtection algorithmName="SHA-512" hashValue="0NvU8ydiSkFqEmJ3gggXaQo3lhDx0XmsJmDjMt4ybrw1mfRDbuwQ81ibI9yD9hblxU+kyaVbhxp/frCq9K/bzg==" saltValue="LpxLpX0ixN3yS1slV/qg6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8" fitToHeight="0" pageOrder="overThenDown" orientation="landscape" r:id="rId1"/>
  <headerFooter>
    <oddHeader>&amp;ROBR-8A</oddHeader>
    <oddFooter>&amp;LJN št. 16-14/20&amp;RStran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7</vt:i4>
      </vt:variant>
    </vt:vector>
  </HeadingPairs>
  <TitlesOfParts>
    <vt:vector size="1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'Sklop I.'!Tiskanje_naslovov</vt:lpstr>
      <vt:lpstr>'Sklop II.'!Tiskanje_naslovov</vt:lpstr>
      <vt:lpstr>'Sklop III.'!Tiskanje_naslovov</vt:lpstr>
      <vt:lpstr>'Sklop IV.'!Tiskanje_naslovov</vt:lpstr>
      <vt:lpstr>'Sklop V.'!Tiskanje_naslovov</vt:lpstr>
      <vt:lpstr>'Sklop VI.'!Tiskanje_naslovov</vt:lpstr>
      <vt:lpstr>'Sklop VII.'!Tiskanje_naslovov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2020-07-24T11:40:43Z</dcterms:created>
  <dcterms:modified xsi:type="dcterms:W3CDTF">2020-07-24T11:41:36Z</dcterms:modified>
</cp:coreProperties>
</file>