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BAVA\JAVNA NAROČILA\16-41_20 VREČKE POLIETILENSKE\"/>
    </mc:Choice>
  </mc:AlternateContent>
  <bookViews>
    <workbookView xWindow="0" yWindow="0" windowWidth="2370" windowHeight="0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</sheets>
  <definedNames>
    <definedName name="_xlnm.Print_Titles" localSheetId="4">'Sklop 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4" i="5" l="1"/>
  <c r="S64" i="5"/>
  <c r="T63" i="5"/>
  <c r="S63" i="5"/>
  <c r="R63" i="5"/>
  <c r="Q63" i="5"/>
  <c r="N63" i="5"/>
  <c r="T62" i="5"/>
  <c r="S62" i="5"/>
  <c r="R62" i="5"/>
  <c r="Q62" i="5"/>
  <c r="N62" i="5"/>
  <c r="T61" i="5"/>
  <c r="S61" i="5"/>
  <c r="R61" i="5"/>
  <c r="Q61" i="5"/>
  <c r="N61" i="5"/>
  <c r="T56" i="5"/>
  <c r="S56" i="5"/>
  <c r="T55" i="5"/>
  <c r="S55" i="5"/>
  <c r="R55" i="5"/>
  <c r="Q55" i="5"/>
  <c r="N55" i="5"/>
  <c r="T54" i="5"/>
  <c r="S54" i="5"/>
  <c r="R54" i="5"/>
  <c r="Q54" i="5"/>
  <c r="N54" i="5"/>
  <c r="T49" i="5"/>
  <c r="S49" i="5"/>
  <c r="T48" i="5"/>
  <c r="S48" i="5"/>
  <c r="R48" i="5"/>
  <c r="Q48" i="5"/>
  <c r="N48" i="5"/>
  <c r="T43" i="5"/>
  <c r="S43" i="5"/>
  <c r="T42" i="5"/>
  <c r="S42" i="5"/>
  <c r="R42" i="5"/>
  <c r="Q42" i="5"/>
  <c r="N42" i="5"/>
  <c r="T41" i="5"/>
  <c r="S41" i="5"/>
  <c r="R41" i="5"/>
  <c r="Q41" i="5"/>
  <c r="N41" i="5"/>
  <c r="T36" i="5"/>
  <c r="S36" i="5"/>
  <c r="T35" i="5"/>
  <c r="S35" i="5"/>
  <c r="R35" i="5"/>
  <c r="Q35" i="5"/>
  <c r="N35" i="5"/>
  <c r="T34" i="5"/>
  <c r="S34" i="5"/>
  <c r="R34" i="5"/>
  <c r="Q34" i="5"/>
  <c r="N34" i="5"/>
  <c r="T29" i="5"/>
  <c r="S29" i="5"/>
  <c r="T28" i="5"/>
  <c r="S28" i="5"/>
  <c r="R28" i="5"/>
  <c r="Q28" i="5"/>
  <c r="N28" i="5"/>
  <c r="T27" i="5"/>
  <c r="S27" i="5"/>
  <c r="R27" i="5"/>
  <c r="Q27" i="5"/>
  <c r="N27" i="5"/>
  <c r="T22" i="5"/>
  <c r="S22" i="5"/>
  <c r="T21" i="5"/>
  <c r="S21" i="5"/>
  <c r="R21" i="5"/>
  <c r="Q21" i="5"/>
  <c r="N21" i="5"/>
  <c r="T20" i="5"/>
  <c r="S20" i="5"/>
  <c r="R20" i="5"/>
  <c r="Q20" i="5"/>
  <c r="N20" i="5"/>
  <c r="T15" i="5"/>
  <c r="S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<sst xmlns="http://schemas.openxmlformats.org/spreadsheetml/2006/main" count="423" uniqueCount="163">
  <si>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</si>
  <si>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</si>
  <si>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</si>
  <si>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</si>
  <si>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</si>
  <si>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</si>
  <si>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</si>
  <si>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</si>
  <si>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</si>
  <si>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</si>
  <si>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</si>
  <si>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</si>
  <si>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</si>
  <si>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</si>
  <si>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</si>
  <si>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</si>
  <si>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</si>
  <si>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</si>
  <si>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</si>
  <si>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</si>
  <si>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</si>
  <si>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</si>
  <si>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</si>
  <si>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</si>
  <si>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</si>
  <si>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</si>
  <si>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</si>
  <si>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</si>
  <si>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</si>
  <si>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</si>
  <si>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</si>
  <si>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</si>
  <si>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</si>
  <si>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</si>
  <si>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</si>
  <si>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</si>
  <si>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16-41/20</t>
  </si>
  <si>
    <t>VREČKE POLIETILENSKE ZA ODPADKE</t>
  </si>
  <si>
    <t>naročilo male vrednosti</t>
  </si>
  <si>
    <t>Ne</t>
  </si>
  <si>
    <t>BLAGO</t>
  </si>
  <si>
    <t>Aplikacija Javna naročila, različica 2.3.5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</si>
  <si>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</si>
  <si>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</si>
  <si>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</si>
  <si>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</si>
  <si>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</si>
  <si>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</si>
  <si>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</si>
  <si>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</si>
  <si>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</si>
  <si>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Strokovne zahteve naročnika se nahajajo v razpisni dokumentaciji, poglavje Tehnične specifikacije.</t>
  </si>
  <si>
    <t>Seznam razpisanega blaga za sklop:</t>
  </si>
  <si>
    <t>I.</t>
  </si>
  <si>
    <t>Vrečke polietilenske za odpadke</t>
  </si>
  <si>
    <t>*</t>
  </si>
  <si>
    <t>1.</t>
  </si>
  <si>
    <t>podsklop:  Vrečke za odpadke skupine 18 01 04 (ČRNE)</t>
  </si>
  <si>
    <t>ZAPRT</t>
  </si>
  <si>
    <t xml:space="preserve"> Vrečke za odpadke skupine 18 01 04 (ČRNE)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</si>
  <si>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</si>
  <si>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</si>
  <si>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</si>
  <si>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</si>
  <si>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</si>
  <si>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</si>
  <si>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</si>
  <si>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</si>
  <si>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</si>
  <si>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</si>
  <si>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</si>
  <si>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</si>
  <si>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</si>
  <si>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</si>
  <si>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</si>
  <si>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</si>
  <si>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</si>
  <si>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</si>
  <si>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</si>
  <si>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</si>
  <si>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</si>
  <si>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</si>
  <si>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</si>
  <si>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</si>
  <si>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</si>
  <si>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>11090101001</t>
  </si>
  <si>
    <t>VREČKA  ČRNA, 700mm x 1000mm</t>
  </si>
  <si>
    <t>Debelina 50-55µ pri NGV</t>
  </si>
  <si>
    <t>Pakiranje v roli po 20-25 kosov na rolo</t>
  </si>
  <si>
    <t>EM=1 kos=1vrečka</t>
  </si>
  <si>
    <t>1448</t>
  </si>
  <si>
    <t>kos</t>
  </si>
  <si>
    <t>11090101002</t>
  </si>
  <si>
    <t>VREČKA ČRNA, 500mm x 500mm</t>
  </si>
  <si>
    <t>1945</t>
  </si>
  <si>
    <t>Skupaj:</t>
  </si>
  <si>
    <t>2.</t>
  </si>
  <si>
    <t>podsklop:  Vrečke za mešane komunalne odpadke (SIVE)</t>
  </si>
  <si>
    <t xml:space="preserve"> Vrečke za mešane komunalne odpadke (SIVE)</t>
  </si>
  <si>
    <t>11090102001</t>
  </si>
  <si>
    <t>VREČKA  SIVA, 700mm x 1000mm</t>
  </si>
  <si>
    <t>1959</t>
  </si>
  <si>
    <t>11090102002</t>
  </si>
  <si>
    <t>VREČKA SIVA, 500mm x 500mm</t>
  </si>
  <si>
    <t>1958</t>
  </si>
  <si>
    <t>3.</t>
  </si>
  <si>
    <t>podsklop:  Vrečke za odpadke, št. 18 01 03* (RUMENA)</t>
  </si>
  <si>
    <t xml:space="preserve"> Vrečke za odpadke, št. 18 01 03* (RUMENA)</t>
  </si>
  <si>
    <t>11090103002</t>
  </si>
  <si>
    <t>VREČKA RUMENA, 700mm x 1000mm</t>
  </si>
  <si>
    <t>1949</t>
  </si>
  <si>
    <t>11090103003</t>
  </si>
  <si>
    <t>VREČKA RUMENA, 500mm x 500mm</t>
  </si>
  <si>
    <t>1946</t>
  </si>
  <si>
    <t>4.</t>
  </si>
  <si>
    <t>podsklop:  Vrečke za citostatične odpadke, št. 18 01 08* (RDEČA)</t>
  </si>
  <si>
    <t xml:space="preserve"> Vrečke za citostatične odpadke, št. 18 01 08* (RDEČA)</t>
  </si>
  <si>
    <t>11090103001</t>
  </si>
  <si>
    <t>VREČKA RDEČA, 500mm x 500mm</t>
  </si>
  <si>
    <t>1955</t>
  </si>
  <si>
    <t>11090103004</t>
  </si>
  <si>
    <t>VREČKA RDEČA, 700mm x 1000mm</t>
  </si>
  <si>
    <t>12367</t>
  </si>
  <si>
    <t>5.</t>
  </si>
  <si>
    <t>podsklop: Vrečke za komunalno PVC embalažo (ORANŽNE)</t>
  </si>
  <si>
    <t>Vrečke za komunalno PVC embalažo (ORANŽNE)</t>
  </si>
  <si>
    <t>11090103005</t>
  </si>
  <si>
    <t>VREČKA ORANŽNA, 500mm x 500mm</t>
  </si>
  <si>
    <t>10056</t>
  </si>
  <si>
    <t>11090103006</t>
  </si>
  <si>
    <t>VREČKA ORANŽNA, 750mm x 1000mm</t>
  </si>
  <si>
    <t>10055</t>
  </si>
  <si>
    <t>6.</t>
  </si>
  <si>
    <t>podsklop:  Vrečke za umazano perilo (MODRE)</t>
  </si>
  <si>
    <t xml:space="preserve"> Vrečke za umazano perilo (MODRE)</t>
  </si>
  <si>
    <t>11090104001</t>
  </si>
  <si>
    <t>VREČKA MODRA, 700mm x 1100mm</t>
  </si>
  <si>
    <t>1950</t>
  </si>
  <si>
    <t>7.</t>
  </si>
  <si>
    <t>podsklop:  Vrečke za odpadke iz skupine 15 01 01 in 15 01 02 (PROZORNE-BREZBARVNE)</t>
  </si>
  <si>
    <t xml:space="preserve"> Vrečke za odpadke iz skupine 15 01 01 in 15 01 02 (PROZORNE-BREZBARVNE)</t>
  </si>
  <si>
    <t>11090105001</t>
  </si>
  <si>
    <t>VREČKA PROZORNA, 500mm x 500mm</t>
  </si>
  <si>
    <t>1944</t>
  </si>
  <si>
    <t>11090105002</t>
  </si>
  <si>
    <t>VREČKA PROZORNA, 700mm x 1000mm</t>
  </si>
  <si>
    <t>1947</t>
  </si>
  <si>
    <t>8.</t>
  </si>
  <si>
    <t>podsklop:  Vrečke za odpadke (ČREVO)</t>
  </si>
  <si>
    <t xml:space="preserve"> Vrečke za odpadke (ČREVO)</t>
  </si>
  <si>
    <t>11090106001</t>
  </si>
  <si>
    <t xml:space="preserve">vrečke kaseta ČRNA dolžina 50 m </t>
  </si>
  <si>
    <t>EM=1 kos=1kaseta</t>
  </si>
  <si>
    <t>kompatibilno s koši Paxxo Longstand Mini, dodane so vezice</t>
  </si>
  <si>
    <t>1960</t>
  </si>
  <si>
    <t>11090106002</t>
  </si>
  <si>
    <t xml:space="preserve">vrečke kaseta SIVA dolžina 50 m </t>
  </si>
  <si>
    <t>kompatibilno s koši Paxxo Longstand Mini; dodane so vezice</t>
  </si>
  <si>
    <t>1964</t>
  </si>
  <si>
    <t>11090106003</t>
  </si>
  <si>
    <t xml:space="preserve">vrečke kaseta SIVA ali PROZORNA dolžina 100 m </t>
  </si>
  <si>
    <t>kompatibilno s koši Paxxo Longstand Maxi (premer = 500 mm, višina = 1000 mm); dodane so vezice</t>
  </si>
  <si>
    <t>1965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</si>
</sst>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81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1" fillId="3" borderId="2" xfId="1" applyFill="1" applyBorder="1" applyAlignment="1">
      <alignment horizontal="left" vertical="center" wrapText="1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3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1" fillId="0" borderId="2" xfId="3" applyBorder="1">
      <alignment horizontal="left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22" xfId="3" applyBorder="1">
      <alignment horizontal="left" vertical="center" wrapText="1"/>
    </xf>
    <xf numFmtId="0" fontId="1" fillId="0" borderId="11" xfId="3" applyBorder="1" applyAlignment="1">
      <alignment horizontal="right" vertical="center" wrapText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9E4RcAtGAcbByy9gE6VL9TkBYPHksqPKbu0DiMTyVU7DhJA3pQRvNN+N7sdoIAqg2VPHlmGs1KUbn0W88Y15Xg==" saltValue="YSIns3xddx2VqrKjhSwHE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16-41/20&amp;RStran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9tWxElix3TmCXrihx++S5RPLHO/XrtAcr2IPnBrXANDqaqksA049+sllojn1fAndymRXkftXQWD6hTqQLcPu4Q==" saltValue="zq/kRsZh1vYcPGjvEhWaZ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16-41/20&amp;RStran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YGSEIhT3qkfdetPug/sPn3bcJiC5tMgvB7TLxeoa+l3aDsb559SHQv48Vh1CpbQvNSWpp/76005P3Wky2Lr/7A==" saltValue="qxfPaR7L8W62VlJu7SUeRw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16-41/20&amp;RStran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6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  <row r="5" spans="2:2" ht="13.5" thickBot="1" x14ac:dyDescent="0.3"/>
    <row r="6" spans="2:2" ht="13.5" thickBot="1" x14ac:dyDescent="0.3">
      <c r="B6" s="18" t="s">
        <v>51</v>
      </c>
    </row>
  </sheetData>
  <sheetProtection algorithmName="SHA-512" hashValue="y7HiIzJ5RPJrWWwUUxZj2+qpv0czxOMcD5EYpbnwRIEOSfTK7chbBckalu4G+VwJ9QQm+k18wZRiJgyJo/Jt0w==" saltValue="6PknewYAnlIdpbOP25A7J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16-41/20&amp;RStran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6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0.5703125" style="1" customWidth="1"/>
    <col min="5" max="5" width="14.140625" style="1" customWidth="1"/>
    <col min="6" max="6" width="31" style="1" customWidth="1"/>
    <col min="7" max="7" width="21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8" t="s">
        <v>52</v>
      </c>
    </row>
    <row r="5" spans="1:25" ht="18" x14ac:dyDescent="0.25">
      <c r="B5" s="79" t="s">
        <v>53</v>
      </c>
      <c r="C5" s="2" t="s">
        <v>54</v>
      </c>
    </row>
    <row r="7" spans="1:25" x14ac:dyDescent="0.25">
      <c r="C7" s="80" t="str">
        <f>IF('2. Podatki o ponudniku'!C5&lt;&gt;"","Naziv ponudnika: " &amp; '2. Podatki o ponudniku'!C5,"")</f>
        <v/>
      </c>
    </row>
    <row r="8" spans="1:25" x14ac:dyDescent="0.25">
      <c r="C8" s="80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43" t="s">
        <v>55</v>
      </c>
      <c r="B11" s="47" t="s">
        <v>56</v>
      </c>
      <c r="C11" s="19" t="s">
        <v>57</v>
      </c>
      <c r="D11" s="19"/>
      <c r="E11" s="19"/>
      <c r="F11" s="19"/>
      <c r="G11" s="19"/>
      <c r="H11" s="19" t="s">
        <v>58</v>
      </c>
      <c r="I11" s="19"/>
      <c r="J11" s="8"/>
      <c r="K11" s="7"/>
      <c r="L11" s="19" t="s">
        <v>59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8"/>
    </row>
    <row r="12" spans="1:25" ht="51.75" thickBot="1" x14ac:dyDescent="0.3">
      <c r="A12" s="44" t="s">
        <v>60</v>
      </c>
      <c r="B12" s="20" t="s">
        <v>61</v>
      </c>
      <c r="C12" s="21" t="s">
        <v>62</v>
      </c>
      <c r="D12" s="21" t="s">
        <v>63</v>
      </c>
      <c r="E12" s="21" t="s">
        <v>64</v>
      </c>
      <c r="F12" s="21" t="s">
        <v>65</v>
      </c>
      <c r="G12" s="21" t="s">
        <v>66</v>
      </c>
      <c r="H12" s="21" t="s">
        <v>67</v>
      </c>
      <c r="I12" s="21" t="s">
        <v>68</v>
      </c>
      <c r="J12" s="22" t="s">
        <v>69</v>
      </c>
      <c r="K12" s="20" t="s">
        <v>70</v>
      </c>
      <c r="L12" s="21" t="s">
        <v>71</v>
      </c>
      <c r="M12" s="21" t="s">
        <v>72</v>
      </c>
      <c r="N12" s="21" t="s">
        <v>73</v>
      </c>
      <c r="O12" s="21" t="s">
        <v>74</v>
      </c>
      <c r="P12" s="21" t="s">
        <v>75</v>
      </c>
      <c r="Q12" s="21" t="s">
        <v>76</v>
      </c>
      <c r="R12" s="21" t="s">
        <v>77</v>
      </c>
      <c r="S12" s="21" t="s">
        <v>78</v>
      </c>
      <c r="T12" s="21" t="s">
        <v>79</v>
      </c>
      <c r="U12" s="21" t="s">
        <v>80</v>
      </c>
      <c r="V12" s="21" t="s">
        <v>81</v>
      </c>
      <c r="W12" s="21" t="s">
        <v>82</v>
      </c>
      <c r="X12" s="21" t="s">
        <v>83</v>
      </c>
      <c r="Y12" s="22" t="s">
        <v>84</v>
      </c>
    </row>
    <row r="13" spans="1:25" ht="38.25" x14ac:dyDescent="0.25">
      <c r="A13" s="45" t="s">
        <v>85</v>
      </c>
      <c r="B13" s="9">
        <v>1</v>
      </c>
      <c r="C13" s="23" t="s">
        <v>86</v>
      </c>
      <c r="D13" s="23" t="s">
        <v>87</v>
      </c>
      <c r="E13" s="23" t="s">
        <v>88</v>
      </c>
      <c r="F13" s="23" t="s">
        <v>89</v>
      </c>
      <c r="G13" s="23" t="s">
        <v>90</v>
      </c>
      <c r="H13" s="24" t="s">
        <v>91</v>
      </c>
      <c r="I13" s="25">
        <v>270000</v>
      </c>
      <c r="J13" s="48"/>
      <c r="K13" s="9">
        <v>1</v>
      </c>
      <c r="L13" s="26"/>
      <c r="M13" s="27"/>
      <c r="N13" s="28">
        <f>IF(M13&gt;0,ROUND(L13/M13,4),0)</f>
        <v>0</v>
      </c>
      <c r="O13" s="29"/>
      <c r="P13" s="30"/>
      <c r="Q13" s="28">
        <f>ROUND(ROUND(N13,4)*(1-O13),4)</f>
        <v>0</v>
      </c>
      <c r="R13" s="28">
        <f>ROUND(ROUND(Q13,4)*(1+P13),4)</f>
        <v>0</v>
      </c>
      <c r="S13" s="28">
        <f>ROUND($I13*Q13,4)</f>
        <v>0</v>
      </c>
      <c r="T13" s="28">
        <f>ROUND($I13*R13,4)</f>
        <v>0</v>
      </c>
      <c r="U13" s="31"/>
      <c r="V13" s="31"/>
      <c r="W13" s="31"/>
      <c r="X13" s="31"/>
      <c r="Y13" s="32"/>
    </row>
    <row r="14" spans="1:25" ht="39" thickBot="1" x14ac:dyDescent="0.3">
      <c r="A14" s="46" t="s">
        <v>92</v>
      </c>
      <c r="B14" s="13">
        <v>2</v>
      </c>
      <c r="C14" s="33" t="s">
        <v>93</v>
      </c>
      <c r="D14" s="33" t="s">
        <v>87</v>
      </c>
      <c r="E14" s="33" t="s">
        <v>88</v>
      </c>
      <c r="F14" s="33" t="s">
        <v>89</v>
      </c>
      <c r="G14" s="33" t="s">
        <v>94</v>
      </c>
      <c r="H14" s="34" t="s">
        <v>91</v>
      </c>
      <c r="I14" s="35">
        <v>180000</v>
      </c>
      <c r="J14" s="49"/>
      <c r="K14" s="13">
        <v>1</v>
      </c>
      <c r="L14" s="36"/>
      <c r="M14" s="37"/>
      <c r="N14" s="38">
        <f>IF(M14&gt;0,ROUND(L14/M14,4),0)</f>
        <v>0</v>
      </c>
      <c r="O14" s="39"/>
      <c r="P14" s="40"/>
      <c r="Q14" s="38">
        <f>ROUND(ROUND(N14,4)*(1-O14),4)</f>
        <v>0</v>
      </c>
      <c r="R14" s="38">
        <f>ROUND(ROUND(Q14,4)*(1+P14),4)</f>
        <v>0</v>
      </c>
      <c r="S14" s="38">
        <f>ROUND($I14*Q14,4)</f>
        <v>0</v>
      </c>
      <c r="T14" s="38">
        <f>ROUND($I14*R14,4)</f>
        <v>0</v>
      </c>
      <c r="U14" s="41"/>
      <c r="V14" s="41"/>
      <c r="W14" s="41"/>
      <c r="X14" s="41"/>
      <c r="Y14" s="42"/>
    </row>
    <row r="15" spans="1:25" ht="13.5" thickBot="1" x14ac:dyDescent="0.3">
      <c r="R15" s="50" t="s">
        <v>95</v>
      </c>
      <c r="S15" s="51">
        <f>SUM(S13:S14)</f>
        <v>0</v>
      </c>
      <c r="T15" s="52">
        <f>SUM(T13:T14)</f>
        <v>0</v>
      </c>
    </row>
    <row r="17" spans="1:25" ht="13.5" thickBot="1" x14ac:dyDescent="0.3"/>
    <row r="18" spans="1:25" ht="13.5" thickBot="1" x14ac:dyDescent="0.3">
      <c r="A18" s="43" t="s">
        <v>55</v>
      </c>
      <c r="B18" s="47" t="s">
        <v>96</v>
      </c>
      <c r="C18" s="19" t="s">
        <v>97</v>
      </c>
      <c r="D18" s="19"/>
      <c r="E18" s="19"/>
      <c r="F18" s="19"/>
      <c r="G18" s="19"/>
      <c r="H18" s="19" t="s">
        <v>58</v>
      </c>
      <c r="I18" s="19"/>
      <c r="J18" s="8"/>
      <c r="K18" s="7"/>
      <c r="L18" s="19" t="s">
        <v>98</v>
      </c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8"/>
    </row>
    <row r="19" spans="1:25" ht="51.75" thickBot="1" x14ac:dyDescent="0.3">
      <c r="A19" s="44" t="s">
        <v>60</v>
      </c>
      <c r="B19" s="20" t="s">
        <v>61</v>
      </c>
      <c r="C19" s="21" t="s">
        <v>62</v>
      </c>
      <c r="D19" s="21" t="s">
        <v>63</v>
      </c>
      <c r="E19" s="21" t="s">
        <v>64</v>
      </c>
      <c r="F19" s="21" t="s">
        <v>65</v>
      </c>
      <c r="G19" s="21" t="s">
        <v>66</v>
      </c>
      <c r="H19" s="21" t="s">
        <v>67</v>
      </c>
      <c r="I19" s="21" t="s">
        <v>68</v>
      </c>
      <c r="J19" s="22" t="s">
        <v>69</v>
      </c>
      <c r="K19" s="20" t="s">
        <v>70</v>
      </c>
      <c r="L19" s="21" t="s">
        <v>71</v>
      </c>
      <c r="M19" s="21" t="s">
        <v>72</v>
      </c>
      <c r="N19" s="21" t="s">
        <v>73</v>
      </c>
      <c r="O19" s="21" t="s">
        <v>74</v>
      </c>
      <c r="P19" s="21" t="s">
        <v>75</v>
      </c>
      <c r="Q19" s="21" t="s">
        <v>76</v>
      </c>
      <c r="R19" s="21" t="s">
        <v>77</v>
      </c>
      <c r="S19" s="21" t="s">
        <v>78</v>
      </c>
      <c r="T19" s="21" t="s">
        <v>79</v>
      </c>
      <c r="U19" s="21" t="s">
        <v>80</v>
      </c>
      <c r="V19" s="21" t="s">
        <v>81</v>
      </c>
      <c r="W19" s="21" t="s">
        <v>82</v>
      </c>
      <c r="X19" s="21" t="s">
        <v>83</v>
      </c>
      <c r="Y19" s="22" t="s">
        <v>84</v>
      </c>
    </row>
    <row r="20" spans="1:25" ht="38.25" x14ac:dyDescent="0.25">
      <c r="A20" s="45" t="s">
        <v>99</v>
      </c>
      <c r="B20" s="9">
        <v>1</v>
      </c>
      <c r="C20" s="23" t="s">
        <v>100</v>
      </c>
      <c r="D20" s="23" t="s">
        <v>87</v>
      </c>
      <c r="E20" s="23" t="s">
        <v>88</v>
      </c>
      <c r="F20" s="23" t="s">
        <v>89</v>
      </c>
      <c r="G20" s="23" t="s">
        <v>101</v>
      </c>
      <c r="H20" s="24" t="s">
        <v>91</v>
      </c>
      <c r="I20" s="25">
        <v>105000</v>
      </c>
      <c r="J20" s="48"/>
      <c r="K20" s="9">
        <v>1</v>
      </c>
      <c r="L20" s="26"/>
      <c r="M20" s="27"/>
      <c r="N20" s="28">
        <f>IF(M20&gt;0,ROUND(L20/M20,4),0)</f>
        <v>0</v>
      </c>
      <c r="O20" s="29"/>
      <c r="P20" s="30"/>
      <c r="Q20" s="28">
        <f>ROUND(ROUND(N20,4)*(1-O20),4)</f>
        <v>0</v>
      </c>
      <c r="R20" s="28">
        <f>ROUND(ROUND(Q20,4)*(1+P20),4)</f>
        <v>0</v>
      </c>
      <c r="S20" s="28">
        <f>ROUND($I20*Q20,4)</f>
        <v>0</v>
      </c>
      <c r="T20" s="28">
        <f>ROUND($I20*R20,4)</f>
        <v>0</v>
      </c>
      <c r="U20" s="31"/>
      <c r="V20" s="31"/>
      <c r="W20" s="31"/>
      <c r="X20" s="31"/>
      <c r="Y20" s="32"/>
    </row>
    <row r="21" spans="1:25" ht="39" thickBot="1" x14ac:dyDescent="0.3">
      <c r="A21" s="46" t="s">
        <v>102</v>
      </c>
      <c r="B21" s="13">
        <v>2</v>
      </c>
      <c r="C21" s="33" t="s">
        <v>103</v>
      </c>
      <c r="D21" s="33" t="s">
        <v>87</v>
      </c>
      <c r="E21" s="33" t="s">
        <v>88</v>
      </c>
      <c r="F21" s="33" t="s">
        <v>89</v>
      </c>
      <c r="G21" s="33" t="s">
        <v>104</v>
      </c>
      <c r="H21" s="34" t="s">
        <v>91</v>
      </c>
      <c r="I21" s="35">
        <v>165000</v>
      </c>
      <c r="J21" s="49"/>
      <c r="K21" s="13">
        <v>1</v>
      </c>
      <c r="L21" s="36"/>
      <c r="M21" s="37"/>
      <c r="N21" s="38">
        <f>IF(M21&gt;0,ROUND(L21/M21,4),0)</f>
        <v>0</v>
      </c>
      <c r="O21" s="39"/>
      <c r="P21" s="40"/>
      <c r="Q21" s="38">
        <f>ROUND(ROUND(N21,4)*(1-O21),4)</f>
        <v>0</v>
      </c>
      <c r="R21" s="38">
        <f>ROUND(ROUND(Q21,4)*(1+P21),4)</f>
        <v>0</v>
      </c>
      <c r="S21" s="38">
        <f>ROUND($I21*Q21,4)</f>
        <v>0</v>
      </c>
      <c r="T21" s="38">
        <f>ROUND($I21*R21,4)</f>
        <v>0</v>
      </c>
      <c r="U21" s="41"/>
      <c r="V21" s="41"/>
      <c r="W21" s="41"/>
      <c r="X21" s="41"/>
      <c r="Y21" s="42"/>
    </row>
    <row r="22" spans="1:25" ht="13.5" thickBot="1" x14ac:dyDescent="0.3">
      <c r="R22" s="50" t="s">
        <v>95</v>
      </c>
      <c r="S22" s="51">
        <f>SUM(S20:S21)</f>
        <v>0</v>
      </c>
      <c r="T22" s="52">
        <f>SUM(T20:T21)</f>
        <v>0</v>
      </c>
    </row>
    <row r="24" spans="1:25" ht="13.5" thickBot="1" x14ac:dyDescent="0.3"/>
    <row r="25" spans="1:25" ht="13.5" thickBot="1" x14ac:dyDescent="0.3">
      <c r="A25" s="43" t="s">
        <v>55</v>
      </c>
      <c r="B25" s="47" t="s">
        <v>105</v>
      </c>
      <c r="C25" s="19" t="s">
        <v>106</v>
      </c>
      <c r="D25" s="19"/>
      <c r="E25" s="19"/>
      <c r="F25" s="19"/>
      <c r="G25" s="19"/>
      <c r="H25" s="19" t="s">
        <v>58</v>
      </c>
      <c r="I25" s="19"/>
      <c r="J25" s="8"/>
      <c r="K25" s="7"/>
      <c r="L25" s="19" t="s">
        <v>107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8"/>
    </row>
    <row r="26" spans="1:25" ht="51.75" thickBot="1" x14ac:dyDescent="0.3">
      <c r="A26" s="44" t="s">
        <v>60</v>
      </c>
      <c r="B26" s="20" t="s">
        <v>61</v>
      </c>
      <c r="C26" s="21" t="s">
        <v>62</v>
      </c>
      <c r="D26" s="21" t="s">
        <v>63</v>
      </c>
      <c r="E26" s="21" t="s">
        <v>64</v>
      </c>
      <c r="F26" s="21" t="s">
        <v>65</v>
      </c>
      <c r="G26" s="21" t="s">
        <v>66</v>
      </c>
      <c r="H26" s="21" t="s">
        <v>67</v>
      </c>
      <c r="I26" s="21" t="s">
        <v>68</v>
      </c>
      <c r="J26" s="22" t="s">
        <v>69</v>
      </c>
      <c r="K26" s="20" t="s">
        <v>70</v>
      </c>
      <c r="L26" s="21" t="s">
        <v>71</v>
      </c>
      <c r="M26" s="21" t="s">
        <v>72</v>
      </c>
      <c r="N26" s="21" t="s">
        <v>73</v>
      </c>
      <c r="O26" s="21" t="s">
        <v>74</v>
      </c>
      <c r="P26" s="21" t="s">
        <v>75</v>
      </c>
      <c r="Q26" s="21" t="s">
        <v>76</v>
      </c>
      <c r="R26" s="21" t="s">
        <v>77</v>
      </c>
      <c r="S26" s="21" t="s">
        <v>78</v>
      </c>
      <c r="T26" s="21" t="s">
        <v>79</v>
      </c>
      <c r="U26" s="21" t="s">
        <v>80</v>
      </c>
      <c r="V26" s="21" t="s">
        <v>81</v>
      </c>
      <c r="W26" s="21" t="s">
        <v>82</v>
      </c>
      <c r="X26" s="21" t="s">
        <v>83</v>
      </c>
      <c r="Y26" s="22" t="s">
        <v>84</v>
      </c>
    </row>
    <row r="27" spans="1:25" ht="38.25" x14ac:dyDescent="0.25">
      <c r="A27" s="45" t="s">
        <v>108</v>
      </c>
      <c r="B27" s="9">
        <v>1</v>
      </c>
      <c r="C27" s="23" t="s">
        <v>109</v>
      </c>
      <c r="D27" s="23" t="s">
        <v>87</v>
      </c>
      <c r="E27" s="23" t="s">
        <v>88</v>
      </c>
      <c r="F27" s="23" t="s">
        <v>89</v>
      </c>
      <c r="G27" s="23" t="s">
        <v>110</v>
      </c>
      <c r="H27" s="24" t="s">
        <v>91</v>
      </c>
      <c r="I27" s="25">
        <v>13500</v>
      </c>
      <c r="J27" s="48"/>
      <c r="K27" s="9">
        <v>1</v>
      </c>
      <c r="L27" s="26"/>
      <c r="M27" s="27"/>
      <c r="N27" s="28">
        <f>IF(M27&gt;0,ROUND(L27/M27,4),0)</f>
        <v>0</v>
      </c>
      <c r="O27" s="29"/>
      <c r="P27" s="30"/>
      <c r="Q27" s="28">
        <f>ROUND(ROUND(N27,4)*(1-O27),4)</f>
        <v>0</v>
      </c>
      <c r="R27" s="28">
        <f>ROUND(ROUND(Q27,4)*(1+P27),4)</f>
        <v>0</v>
      </c>
      <c r="S27" s="28">
        <f>ROUND($I27*Q27,4)</f>
        <v>0</v>
      </c>
      <c r="T27" s="28">
        <f>ROUND($I27*R27,4)</f>
        <v>0</v>
      </c>
      <c r="U27" s="31"/>
      <c r="V27" s="31"/>
      <c r="W27" s="31"/>
      <c r="X27" s="31"/>
      <c r="Y27" s="32"/>
    </row>
    <row r="28" spans="1:25" ht="39" thickBot="1" x14ac:dyDescent="0.3">
      <c r="A28" s="46" t="s">
        <v>111</v>
      </c>
      <c r="B28" s="13">
        <v>2</v>
      </c>
      <c r="C28" s="33" t="s">
        <v>112</v>
      </c>
      <c r="D28" s="33" t="s">
        <v>87</v>
      </c>
      <c r="E28" s="33" t="s">
        <v>88</v>
      </c>
      <c r="F28" s="33" t="s">
        <v>89</v>
      </c>
      <c r="G28" s="33" t="s">
        <v>113</v>
      </c>
      <c r="H28" s="34" t="s">
        <v>91</v>
      </c>
      <c r="I28" s="35">
        <v>82500</v>
      </c>
      <c r="J28" s="49"/>
      <c r="K28" s="13">
        <v>1</v>
      </c>
      <c r="L28" s="36"/>
      <c r="M28" s="37"/>
      <c r="N28" s="38">
        <f>IF(M28&gt;0,ROUND(L28/M28,4),0)</f>
        <v>0</v>
      </c>
      <c r="O28" s="39"/>
      <c r="P28" s="40"/>
      <c r="Q28" s="38">
        <f>ROUND(ROUND(N28,4)*(1-O28),4)</f>
        <v>0</v>
      </c>
      <c r="R28" s="38">
        <f>ROUND(ROUND(Q28,4)*(1+P28),4)</f>
        <v>0</v>
      </c>
      <c r="S28" s="38">
        <f>ROUND($I28*Q28,4)</f>
        <v>0</v>
      </c>
      <c r="T28" s="38">
        <f>ROUND($I28*R28,4)</f>
        <v>0</v>
      </c>
      <c r="U28" s="41"/>
      <c r="V28" s="41"/>
      <c r="W28" s="41"/>
      <c r="X28" s="41"/>
      <c r="Y28" s="42"/>
    </row>
    <row r="29" spans="1:25" ht="13.5" thickBot="1" x14ac:dyDescent="0.3">
      <c r="R29" s="50" t="s">
        <v>95</v>
      </c>
      <c r="S29" s="51">
        <f>SUM(S27:S28)</f>
        <v>0</v>
      </c>
      <c r="T29" s="52">
        <f>SUM(T27:T28)</f>
        <v>0</v>
      </c>
    </row>
    <row r="31" spans="1:25" ht="13.5" thickBot="1" x14ac:dyDescent="0.3"/>
    <row r="32" spans="1:25" ht="13.5" thickBot="1" x14ac:dyDescent="0.3">
      <c r="A32" s="43" t="s">
        <v>55</v>
      </c>
      <c r="B32" s="47" t="s">
        <v>114</v>
      </c>
      <c r="C32" s="19" t="s">
        <v>115</v>
      </c>
      <c r="D32" s="19"/>
      <c r="E32" s="19"/>
      <c r="F32" s="19"/>
      <c r="G32" s="19"/>
      <c r="H32" s="19" t="s">
        <v>58</v>
      </c>
      <c r="I32" s="19"/>
      <c r="J32" s="8"/>
      <c r="K32" s="7"/>
      <c r="L32" s="19" t="s">
        <v>116</v>
      </c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8"/>
    </row>
    <row r="33" spans="1:25" ht="51.75" thickBot="1" x14ac:dyDescent="0.3">
      <c r="A33" s="44" t="s">
        <v>60</v>
      </c>
      <c r="B33" s="20" t="s">
        <v>61</v>
      </c>
      <c r="C33" s="21" t="s">
        <v>62</v>
      </c>
      <c r="D33" s="21" t="s">
        <v>63</v>
      </c>
      <c r="E33" s="21" t="s">
        <v>64</v>
      </c>
      <c r="F33" s="21" t="s">
        <v>65</v>
      </c>
      <c r="G33" s="21" t="s">
        <v>66</v>
      </c>
      <c r="H33" s="21" t="s">
        <v>67</v>
      </c>
      <c r="I33" s="21" t="s">
        <v>68</v>
      </c>
      <c r="J33" s="22" t="s">
        <v>69</v>
      </c>
      <c r="K33" s="20" t="s">
        <v>70</v>
      </c>
      <c r="L33" s="21" t="s">
        <v>71</v>
      </c>
      <c r="M33" s="21" t="s">
        <v>72</v>
      </c>
      <c r="N33" s="21" t="s">
        <v>73</v>
      </c>
      <c r="O33" s="21" t="s">
        <v>74</v>
      </c>
      <c r="P33" s="21" t="s">
        <v>75</v>
      </c>
      <c r="Q33" s="21" t="s">
        <v>76</v>
      </c>
      <c r="R33" s="21" t="s">
        <v>77</v>
      </c>
      <c r="S33" s="21" t="s">
        <v>78</v>
      </c>
      <c r="T33" s="21" t="s">
        <v>79</v>
      </c>
      <c r="U33" s="21" t="s">
        <v>80</v>
      </c>
      <c r="V33" s="21" t="s">
        <v>81</v>
      </c>
      <c r="W33" s="21" t="s">
        <v>82</v>
      </c>
      <c r="X33" s="21" t="s">
        <v>83</v>
      </c>
      <c r="Y33" s="22" t="s">
        <v>84</v>
      </c>
    </row>
    <row r="34" spans="1:25" ht="38.25" x14ac:dyDescent="0.25">
      <c r="A34" s="45" t="s">
        <v>117</v>
      </c>
      <c r="B34" s="9">
        <v>1</v>
      </c>
      <c r="C34" s="23" t="s">
        <v>118</v>
      </c>
      <c r="D34" s="23" t="s">
        <v>87</v>
      </c>
      <c r="E34" s="23" t="s">
        <v>88</v>
      </c>
      <c r="F34" s="23" t="s">
        <v>89</v>
      </c>
      <c r="G34" s="23" t="s">
        <v>119</v>
      </c>
      <c r="H34" s="24" t="s">
        <v>91</v>
      </c>
      <c r="I34" s="25">
        <v>750</v>
      </c>
      <c r="J34" s="48"/>
      <c r="K34" s="9">
        <v>1</v>
      </c>
      <c r="L34" s="26"/>
      <c r="M34" s="27"/>
      <c r="N34" s="28">
        <f>IF(M34&gt;0,ROUND(L34/M34,4),0)</f>
        <v>0</v>
      </c>
      <c r="O34" s="29"/>
      <c r="P34" s="30"/>
      <c r="Q34" s="28">
        <f>ROUND(ROUND(N34,4)*(1-O34),4)</f>
        <v>0</v>
      </c>
      <c r="R34" s="28">
        <f>ROUND(ROUND(Q34,4)*(1+P34),4)</f>
        <v>0</v>
      </c>
      <c r="S34" s="28">
        <f>ROUND($I34*Q34,4)</f>
        <v>0</v>
      </c>
      <c r="T34" s="28">
        <f>ROUND($I34*R34,4)</f>
        <v>0</v>
      </c>
      <c r="U34" s="31"/>
      <c r="V34" s="31"/>
      <c r="W34" s="31"/>
      <c r="X34" s="31"/>
      <c r="Y34" s="32"/>
    </row>
    <row r="35" spans="1:25" ht="39" thickBot="1" x14ac:dyDescent="0.3">
      <c r="A35" s="46" t="s">
        <v>120</v>
      </c>
      <c r="B35" s="13">
        <v>2</v>
      </c>
      <c r="C35" s="33" t="s">
        <v>121</v>
      </c>
      <c r="D35" s="33" t="s">
        <v>87</v>
      </c>
      <c r="E35" s="33" t="s">
        <v>88</v>
      </c>
      <c r="F35" s="33" t="s">
        <v>89</v>
      </c>
      <c r="G35" s="33" t="s">
        <v>122</v>
      </c>
      <c r="H35" s="34" t="s">
        <v>91</v>
      </c>
      <c r="I35" s="35">
        <v>750</v>
      </c>
      <c r="J35" s="49"/>
      <c r="K35" s="13">
        <v>1</v>
      </c>
      <c r="L35" s="36"/>
      <c r="M35" s="37"/>
      <c r="N35" s="38">
        <f>IF(M35&gt;0,ROUND(L35/M35,4),0)</f>
        <v>0</v>
      </c>
      <c r="O35" s="39"/>
      <c r="P35" s="40"/>
      <c r="Q35" s="38">
        <f>ROUND(ROUND(N35,4)*(1-O35),4)</f>
        <v>0</v>
      </c>
      <c r="R35" s="38">
        <f>ROUND(ROUND(Q35,4)*(1+P35),4)</f>
        <v>0</v>
      </c>
      <c r="S35" s="38">
        <f>ROUND($I35*Q35,4)</f>
        <v>0</v>
      </c>
      <c r="T35" s="38">
        <f>ROUND($I35*R35,4)</f>
        <v>0</v>
      </c>
      <c r="U35" s="41"/>
      <c r="V35" s="41"/>
      <c r="W35" s="41"/>
      <c r="X35" s="41"/>
      <c r="Y35" s="42"/>
    </row>
    <row r="36" spans="1:25" ht="13.5" thickBot="1" x14ac:dyDescent="0.3">
      <c r="R36" s="50" t="s">
        <v>95</v>
      </c>
      <c r="S36" s="51">
        <f>SUM(S34:S35)</f>
        <v>0</v>
      </c>
      <c r="T36" s="52">
        <f>SUM(T34:T35)</f>
        <v>0</v>
      </c>
    </row>
    <row r="38" spans="1:25" ht="13.5" thickBot="1" x14ac:dyDescent="0.3"/>
    <row r="39" spans="1:25" ht="13.5" thickBot="1" x14ac:dyDescent="0.3">
      <c r="A39" s="43" t="s">
        <v>55</v>
      </c>
      <c r="B39" s="47" t="s">
        <v>123</v>
      </c>
      <c r="C39" s="19" t="s">
        <v>124</v>
      </c>
      <c r="D39" s="19"/>
      <c r="E39" s="19"/>
      <c r="F39" s="19"/>
      <c r="G39" s="19"/>
      <c r="H39" s="19" t="s">
        <v>58</v>
      </c>
      <c r="I39" s="19"/>
      <c r="J39" s="8"/>
      <c r="K39" s="7"/>
      <c r="L39" s="19" t="s">
        <v>125</v>
      </c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8"/>
    </row>
    <row r="40" spans="1:25" ht="51.75" thickBot="1" x14ac:dyDescent="0.3">
      <c r="A40" s="44" t="s">
        <v>60</v>
      </c>
      <c r="B40" s="20" t="s">
        <v>61</v>
      </c>
      <c r="C40" s="21" t="s">
        <v>62</v>
      </c>
      <c r="D40" s="21" t="s">
        <v>63</v>
      </c>
      <c r="E40" s="21" t="s">
        <v>64</v>
      </c>
      <c r="F40" s="21" t="s">
        <v>65</v>
      </c>
      <c r="G40" s="21" t="s">
        <v>66</v>
      </c>
      <c r="H40" s="21" t="s">
        <v>67</v>
      </c>
      <c r="I40" s="21" t="s">
        <v>68</v>
      </c>
      <c r="J40" s="22" t="s">
        <v>69</v>
      </c>
      <c r="K40" s="20" t="s">
        <v>70</v>
      </c>
      <c r="L40" s="21" t="s">
        <v>71</v>
      </c>
      <c r="M40" s="21" t="s">
        <v>72</v>
      </c>
      <c r="N40" s="21" t="s">
        <v>73</v>
      </c>
      <c r="O40" s="21" t="s">
        <v>74</v>
      </c>
      <c r="P40" s="21" t="s">
        <v>75</v>
      </c>
      <c r="Q40" s="21" t="s">
        <v>76</v>
      </c>
      <c r="R40" s="21" t="s">
        <v>77</v>
      </c>
      <c r="S40" s="21" t="s">
        <v>78</v>
      </c>
      <c r="T40" s="21" t="s">
        <v>79</v>
      </c>
      <c r="U40" s="21" t="s">
        <v>80</v>
      </c>
      <c r="V40" s="21" t="s">
        <v>81</v>
      </c>
      <c r="W40" s="21" t="s">
        <v>82</v>
      </c>
      <c r="X40" s="21" t="s">
        <v>83</v>
      </c>
      <c r="Y40" s="22" t="s">
        <v>84</v>
      </c>
    </row>
    <row r="41" spans="1:25" ht="38.25" x14ac:dyDescent="0.25">
      <c r="A41" s="45" t="s">
        <v>126</v>
      </c>
      <c r="B41" s="9">
        <v>1</v>
      </c>
      <c r="C41" s="23" t="s">
        <v>127</v>
      </c>
      <c r="D41" s="23" t="s">
        <v>87</v>
      </c>
      <c r="E41" s="23" t="s">
        <v>88</v>
      </c>
      <c r="F41" s="23" t="s">
        <v>89</v>
      </c>
      <c r="G41" s="23" t="s">
        <v>128</v>
      </c>
      <c r="H41" s="24" t="s">
        <v>91</v>
      </c>
      <c r="I41" s="25">
        <v>67500</v>
      </c>
      <c r="J41" s="48"/>
      <c r="K41" s="9">
        <v>1</v>
      </c>
      <c r="L41" s="26"/>
      <c r="M41" s="27"/>
      <c r="N41" s="28">
        <f>IF(M41&gt;0,ROUND(L41/M41,4),0)</f>
        <v>0</v>
      </c>
      <c r="O41" s="29"/>
      <c r="P41" s="30"/>
      <c r="Q41" s="28">
        <f>ROUND(ROUND(N41,4)*(1-O41),4)</f>
        <v>0</v>
      </c>
      <c r="R41" s="28">
        <f>ROUND(ROUND(Q41,4)*(1+P41),4)</f>
        <v>0</v>
      </c>
      <c r="S41" s="28">
        <f>ROUND($I41*Q41,4)</f>
        <v>0</v>
      </c>
      <c r="T41" s="28">
        <f>ROUND($I41*R41,4)</f>
        <v>0</v>
      </c>
      <c r="U41" s="31"/>
      <c r="V41" s="31"/>
      <c r="W41" s="31"/>
      <c r="X41" s="31"/>
      <c r="Y41" s="32"/>
    </row>
    <row r="42" spans="1:25" ht="39" thickBot="1" x14ac:dyDescent="0.3">
      <c r="A42" s="46" t="s">
        <v>129</v>
      </c>
      <c r="B42" s="13">
        <v>2</v>
      </c>
      <c r="C42" s="33" t="s">
        <v>130</v>
      </c>
      <c r="D42" s="33" t="s">
        <v>87</v>
      </c>
      <c r="E42" s="33" t="s">
        <v>88</v>
      </c>
      <c r="F42" s="33" t="s">
        <v>89</v>
      </c>
      <c r="G42" s="33" t="s">
        <v>131</v>
      </c>
      <c r="H42" s="34" t="s">
        <v>91</v>
      </c>
      <c r="I42" s="35">
        <v>30000</v>
      </c>
      <c r="J42" s="49"/>
      <c r="K42" s="13">
        <v>1</v>
      </c>
      <c r="L42" s="36"/>
      <c r="M42" s="37"/>
      <c r="N42" s="38">
        <f>IF(M42&gt;0,ROUND(L42/M42,4),0)</f>
        <v>0</v>
      </c>
      <c r="O42" s="39"/>
      <c r="P42" s="40"/>
      <c r="Q42" s="38">
        <f>ROUND(ROUND(N42,4)*(1-O42),4)</f>
        <v>0</v>
      </c>
      <c r="R42" s="38">
        <f>ROUND(ROUND(Q42,4)*(1+P42),4)</f>
        <v>0</v>
      </c>
      <c r="S42" s="38">
        <f>ROUND($I42*Q42,4)</f>
        <v>0</v>
      </c>
      <c r="T42" s="38">
        <f>ROUND($I42*R42,4)</f>
        <v>0</v>
      </c>
      <c r="U42" s="41"/>
      <c r="V42" s="41"/>
      <c r="W42" s="41"/>
      <c r="X42" s="41"/>
      <c r="Y42" s="42"/>
    </row>
    <row r="43" spans="1:25" ht="13.5" thickBot="1" x14ac:dyDescent="0.3">
      <c r="R43" s="50" t="s">
        <v>95</v>
      </c>
      <c r="S43" s="51">
        <f>SUM(S41:S42)</f>
        <v>0</v>
      </c>
      <c r="T43" s="52">
        <f>SUM(T41:T42)</f>
        <v>0</v>
      </c>
    </row>
    <row r="45" spans="1:25" ht="13.5" thickBot="1" x14ac:dyDescent="0.3"/>
    <row r="46" spans="1:25" ht="13.5" thickBot="1" x14ac:dyDescent="0.3">
      <c r="A46" s="43" t="s">
        <v>55</v>
      </c>
      <c r="B46" s="47" t="s">
        <v>132</v>
      </c>
      <c r="C46" s="19" t="s">
        <v>133</v>
      </c>
      <c r="D46" s="19"/>
      <c r="E46" s="19"/>
      <c r="F46" s="19"/>
      <c r="G46" s="19"/>
      <c r="H46" s="19" t="s">
        <v>58</v>
      </c>
      <c r="I46" s="19"/>
      <c r="J46" s="8"/>
      <c r="K46" s="7"/>
      <c r="L46" s="19" t="s">
        <v>134</v>
      </c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8"/>
    </row>
    <row r="47" spans="1:25" ht="51.75" thickBot="1" x14ac:dyDescent="0.3">
      <c r="A47" s="44" t="s">
        <v>60</v>
      </c>
      <c r="B47" s="20" t="s">
        <v>61</v>
      </c>
      <c r="C47" s="21" t="s">
        <v>62</v>
      </c>
      <c r="D47" s="21" t="s">
        <v>63</v>
      </c>
      <c r="E47" s="21" t="s">
        <v>64</v>
      </c>
      <c r="F47" s="21" t="s">
        <v>65</v>
      </c>
      <c r="G47" s="21" t="s">
        <v>66</v>
      </c>
      <c r="H47" s="21" t="s">
        <v>67</v>
      </c>
      <c r="I47" s="21" t="s">
        <v>68</v>
      </c>
      <c r="J47" s="22" t="s">
        <v>69</v>
      </c>
      <c r="K47" s="20" t="s">
        <v>70</v>
      </c>
      <c r="L47" s="21" t="s">
        <v>71</v>
      </c>
      <c r="M47" s="21" t="s">
        <v>72</v>
      </c>
      <c r="N47" s="21" t="s">
        <v>73</v>
      </c>
      <c r="O47" s="21" t="s">
        <v>74</v>
      </c>
      <c r="P47" s="21" t="s">
        <v>75</v>
      </c>
      <c r="Q47" s="21" t="s">
        <v>76</v>
      </c>
      <c r="R47" s="21" t="s">
        <v>77</v>
      </c>
      <c r="S47" s="21" t="s">
        <v>78</v>
      </c>
      <c r="T47" s="21" t="s">
        <v>79</v>
      </c>
      <c r="U47" s="21" t="s">
        <v>80</v>
      </c>
      <c r="V47" s="21" t="s">
        <v>81</v>
      </c>
      <c r="W47" s="21" t="s">
        <v>82</v>
      </c>
      <c r="X47" s="21" t="s">
        <v>83</v>
      </c>
      <c r="Y47" s="22" t="s">
        <v>84</v>
      </c>
    </row>
    <row r="48" spans="1:25" ht="39" thickBot="1" x14ac:dyDescent="0.3">
      <c r="A48" s="63" t="s">
        <v>135</v>
      </c>
      <c r="B48" s="64">
        <v>1</v>
      </c>
      <c r="C48" s="53" t="s">
        <v>136</v>
      </c>
      <c r="D48" s="53" t="s">
        <v>87</v>
      </c>
      <c r="E48" s="53" t="s">
        <v>88</v>
      </c>
      <c r="F48" s="53" t="s">
        <v>89</v>
      </c>
      <c r="G48" s="53" t="s">
        <v>137</v>
      </c>
      <c r="H48" s="54" t="s">
        <v>91</v>
      </c>
      <c r="I48" s="55">
        <v>105000</v>
      </c>
      <c r="J48" s="65"/>
      <c r="K48" s="64">
        <v>1</v>
      </c>
      <c r="L48" s="56"/>
      <c r="M48" s="57"/>
      <c r="N48" s="58">
        <f>IF(M48&gt;0,ROUND(L48/M48,4),0)</f>
        <v>0</v>
      </c>
      <c r="O48" s="59"/>
      <c r="P48" s="60"/>
      <c r="Q48" s="58">
        <f>ROUND(ROUND(N48,4)*(1-O48),4)</f>
        <v>0</v>
      </c>
      <c r="R48" s="58">
        <f>ROUND(ROUND(Q48,4)*(1+P48),4)</f>
        <v>0</v>
      </c>
      <c r="S48" s="58">
        <f>ROUND($I48*Q48,4)</f>
        <v>0</v>
      </c>
      <c r="T48" s="58">
        <f>ROUND($I48*R48,4)</f>
        <v>0</v>
      </c>
      <c r="U48" s="61"/>
      <c r="V48" s="61"/>
      <c r="W48" s="61"/>
      <c r="X48" s="61"/>
      <c r="Y48" s="62"/>
    </row>
    <row r="49" spans="1:25" ht="13.5" thickBot="1" x14ac:dyDescent="0.3">
      <c r="R49" s="50" t="s">
        <v>95</v>
      </c>
      <c r="S49" s="51">
        <f>SUM(S48:S48)</f>
        <v>0</v>
      </c>
      <c r="T49" s="52">
        <f>SUM(T48:T48)</f>
        <v>0</v>
      </c>
    </row>
    <row r="51" spans="1:25" ht="13.5" thickBot="1" x14ac:dyDescent="0.3"/>
    <row r="52" spans="1:25" ht="13.5" thickBot="1" x14ac:dyDescent="0.3">
      <c r="A52" s="43" t="s">
        <v>55</v>
      </c>
      <c r="B52" s="47" t="s">
        <v>138</v>
      </c>
      <c r="C52" s="19" t="s">
        <v>139</v>
      </c>
      <c r="D52" s="19"/>
      <c r="E52" s="19"/>
      <c r="F52" s="19"/>
      <c r="G52" s="19"/>
      <c r="H52" s="19" t="s">
        <v>58</v>
      </c>
      <c r="I52" s="19"/>
      <c r="J52" s="8"/>
      <c r="K52" s="7"/>
      <c r="L52" s="19" t="s">
        <v>140</v>
      </c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8"/>
    </row>
    <row r="53" spans="1:25" ht="51.75" thickBot="1" x14ac:dyDescent="0.3">
      <c r="A53" s="44" t="s">
        <v>60</v>
      </c>
      <c r="B53" s="20" t="s">
        <v>61</v>
      </c>
      <c r="C53" s="21" t="s">
        <v>62</v>
      </c>
      <c r="D53" s="21" t="s">
        <v>63</v>
      </c>
      <c r="E53" s="21" t="s">
        <v>64</v>
      </c>
      <c r="F53" s="21" t="s">
        <v>65</v>
      </c>
      <c r="G53" s="21" t="s">
        <v>66</v>
      </c>
      <c r="H53" s="21" t="s">
        <v>67</v>
      </c>
      <c r="I53" s="21" t="s">
        <v>68</v>
      </c>
      <c r="J53" s="22" t="s">
        <v>69</v>
      </c>
      <c r="K53" s="20" t="s">
        <v>70</v>
      </c>
      <c r="L53" s="21" t="s">
        <v>71</v>
      </c>
      <c r="M53" s="21" t="s">
        <v>72</v>
      </c>
      <c r="N53" s="21" t="s">
        <v>73</v>
      </c>
      <c r="O53" s="21" t="s">
        <v>74</v>
      </c>
      <c r="P53" s="21" t="s">
        <v>75</v>
      </c>
      <c r="Q53" s="21" t="s">
        <v>76</v>
      </c>
      <c r="R53" s="21" t="s">
        <v>77</v>
      </c>
      <c r="S53" s="21" t="s">
        <v>78</v>
      </c>
      <c r="T53" s="21" t="s">
        <v>79</v>
      </c>
      <c r="U53" s="21" t="s">
        <v>80</v>
      </c>
      <c r="V53" s="21" t="s">
        <v>81</v>
      </c>
      <c r="W53" s="21" t="s">
        <v>82</v>
      </c>
      <c r="X53" s="21" t="s">
        <v>83</v>
      </c>
      <c r="Y53" s="22" t="s">
        <v>84</v>
      </c>
    </row>
    <row r="54" spans="1:25" ht="38.25" x14ac:dyDescent="0.25">
      <c r="A54" s="45" t="s">
        <v>141</v>
      </c>
      <c r="B54" s="9">
        <v>1</v>
      </c>
      <c r="C54" s="23" t="s">
        <v>142</v>
      </c>
      <c r="D54" s="23" t="s">
        <v>87</v>
      </c>
      <c r="E54" s="23" t="s">
        <v>88</v>
      </c>
      <c r="F54" s="23" t="s">
        <v>89</v>
      </c>
      <c r="G54" s="23" t="s">
        <v>143</v>
      </c>
      <c r="H54" s="24" t="s">
        <v>91</v>
      </c>
      <c r="I54" s="25">
        <v>97500</v>
      </c>
      <c r="J54" s="48"/>
      <c r="K54" s="9">
        <v>1</v>
      </c>
      <c r="L54" s="26"/>
      <c r="M54" s="27"/>
      <c r="N54" s="28">
        <f>IF(M54&gt;0,ROUND(L54/M54,4),0)</f>
        <v>0</v>
      </c>
      <c r="O54" s="29"/>
      <c r="P54" s="30"/>
      <c r="Q54" s="28">
        <f>ROUND(ROUND(N54,4)*(1-O54),4)</f>
        <v>0</v>
      </c>
      <c r="R54" s="28">
        <f>ROUND(ROUND(Q54,4)*(1+P54),4)</f>
        <v>0</v>
      </c>
      <c r="S54" s="28">
        <f>ROUND($I54*Q54,4)</f>
        <v>0</v>
      </c>
      <c r="T54" s="28">
        <f>ROUND($I54*R54,4)</f>
        <v>0</v>
      </c>
      <c r="U54" s="31"/>
      <c r="V54" s="31"/>
      <c r="W54" s="31"/>
      <c r="X54" s="31"/>
      <c r="Y54" s="32"/>
    </row>
    <row r="55" spans="1:25" ht="39" thickBot="1" x14ac:dyDescent="0.3">
      <c r="A55" s="46" t="s">
        <v>144</v>
      </c>
      <c r="B55" s="13">
        <v>2</v>
      </c>
      <c r="C55" s="33" t="s">
        <v>145</v>
      </c>
      <c r="D55" s="33" t="s">
        <v>87</v>
      </c>
      <c r="E55" s="33" t="s">
        <v>88</v>
      </c>
      <c r="F55" s="33" t="s">
        <v>89</v>
      </c>
      <c r="G55" s="33" t="s">
        <v>146</v>
      </c>
      <c r="H55" s="34" t="s">
        <v>91</v>
      </c>
      <c r="I55" s="35">
        <v>112500</v>
      </c>
      <c r="J55" s="49"/>
      <c r="K55" s="13">
        <v>1</v>
      </c>
      <c r="L55" s="36"/>
      <c r="M55" s="37"/>
      <c r="N55" s="38">
        <f>IF(M55&gt;0,ROUND(L55/M55,4),0)</f>
        <v>0</v>
      </c>
      <c r="O55" s="39"/>
      <c r="P55" s="40"/>
      <c r="Q55" s="38">
        <f>ROUND(ROUND(N55,4)*(1-O55),4)</f>
        <v>0</v>
      </c>
      <c r="R55" s="38">
        <f>ROUND(ROUND(Q55,4)*(1+P55),4)</f>
        <v>0</v>
      </c>
      <c r="S55" s="38">
        <f>ROUND($I55*Q55,4)</f>
        <v>0</v>
      </c>
      <c r="T55" s="38">
        <f>ROUND($I55*R55,4)</f>
        <v>0</v>
      </c>
      <c r="U55" s="41"/>
      <c r="V55" s="41"/>
      <c r="W55" s="41"/>
      <c r="X55" s="41"/>
      <c r="Y55" s="42"/>
    </row>
    <row r="56" spans="1:25" ht="13.5" thickBot="1" x14ac:dyDescent="0.3">
      <c r="R56" s="50" t="s">
        <v>95</v>
      </c>
      <c r="S56" s="51">
        <f>SUM(S54:S55)</f>
        <v>0</v>
      </c>
      <c r="T56" s="52">
        <f>SUM(T54:T55)</f>
        <v>0</v>
      </c>
    </row>
    <row r="58" spans="1:25" ht="13.5" thickBot="1" x14ac:dyDescent="0.3"/>
    <row r="59" spans="1:25" ht="13.5" thickBot="1" x14ac:dyDescent="0.3">
      <c r="A59" s="43" t="s">
        <v>55</v>
      </c>
      <c r="B59" s="47" t="s">
        <v>147</v>
      </c>
      <c r="C59" s="19" t="s">
        <v>148</v>
      </c>
      <c r="D59" s="19"/>
      <c r="E59" s="19"/>
      <c r="F59" s="19"/>
      <c r="G59" s="19"/>
      <c r="H59" s="19" t="s">
        <v>58</v>
      </c>
      <c r="I59" s="19"/>
      <c r="J59" s="8"/>
      <c r="K59" s="7"/>
      <c r="L59" s="19" t="s">
        <v>149</v>
      </c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8"/>
    </row>
    <row r="60" spans="1:25" ht="51.75" thickBot="1" x14ac:dyDescent="0.3">
      <c r="A60" s="44" t="s">
        <v>60</v>
      </c>
      <c r="B60" s="20" t="s">
        <v>61</v>
      </c>
      <c r="C60" s="21" t="s">
        <v>62</v>
      </c>
      <c r="D60" s="21" t="s">
        <v>63</v>
      </c>
      <c r="E60" s="21" t="s">
        <v>64</v>
      </c>
      <c r="F60" s="21" t="s">
        <v>65</v>
      </c>
      <c r="G60" s="21" t="s">
        <v>66</v>
      </c>
      <c r="H60" s="21" t="s">
        <v>67</v>
      </c>
      <c r="I60" s="21" t="s">
        <v>68</v>
      </c>
      <c r="J60" s="22" t="s">
        <v>69</v>
      </c>
      <c r="K60" s="20" t="s">
        <v>70</v>
      </c>
      <c r="L60" s="21" t="s">
        <v>71</v>
      </c>
      <c r="M60" s="21" t="s">
        <v>72</v>
      </c>
      <c r="N60" s="21" t="s">
        <v>73</v>
      </c>
      <c r="O60" s="21" t="s">
        <v>74</v>
      </c>
      <c r="P60" s="21" t="s">
        <v>75</v>
      </c>
      <c r="Q60" s="21" t="s">
        <v>76</v>
      </c>
      <c r="R60" s="21" t="s">
        <v>77</v>
      </c>
      <c r="S60" s="21" t="s">
        <v>78</v>
      </c>
      <c r="T60" s="21" t="s">
        <v>79</v>
      </c>
      <c r="U60" s="21" t="s">
        <v>80</v>
      </c>
      <c r="V60" s="21" t="s">
        <v>81</v>
      </c>
      <c r="W60" s="21" t="s">
        <v>82</v>
      </c>
      <c r="X60" s="21" t="s">
        <v>83</v>
      </c>
      <c r="Y60" s="22" t="s">
        <v>84</v>
      </c>
    </row>
    <row r="61" spans="1:25" ht="25.5" x14ac:dyDescent="0.25">
      <c r="A61" s="45" t="s">
        <v>150</v>
      </c>
      <c r="B61" s="9">
        <v>1</v>
      </c>
      <c r="C61" s="23" t="s">
        <v>151</v>
      </c>
      <c r="D61" s="23" t="s">
        <v>87</v>
      </c>
      <c r="E61" s="23" t="s">
        <v>152</v>
      </c>
      <c r="F61" s="23" t="s">
        <v>153</v>
      </c>
      <c r="G61" s="23" t="s">
        <v>154</v>
      </c>
      <c r="H61" s="24" t="s">
        <v>91</v>
      </c>
      <c r="I61" s="25">
        <v>525</v>
      </c>
      <c r="J61" s="48"/>
      <c r="K61" s="9">
        <v>1</v>
      </c>
      <c r="L61" s="26"/>
      <c r="M61" s="27"/>
      <c r="N61" s="28">
        <f>IF(M61&gt;0,ROUND(L61/M61,4),0)</f>
        <v>0</v>
      </c>
      <c r="O61" s="29"/>
      <c r="P61" s="30"/>
      <c r="Q61" s="28">
        <f>ROUND(ROUND(N61,4)*(1-O61),4)</f>
        <v>0</v>
      </c>
      <c r="R61" s="28">
        <f>ROUND(ROUND(Q61,4)*(1+P61),4)</f>
        <v>0</v>
      </c>
      <c r="S61" s="28">
        <f>ROUND($I61*Q61,4)</f>
        <v>0</v>
      </c>
      <c r="T61" s="28">
        <f>ROUND($I61*R61,4)</f>
        <v>0</v>
      </c>
      <c r="U61" s="31"/>
      <c r="V61" s="31"/>
      <c r="W61" s="31"/>
      <c r="X61" s="31"/>
      <c r="Y61" s="32"/>
    </row>
    <row r="62" spans="1:25" ht="25.5" x14ac:dyDescent="0.25">
      <c r="A62" s="76" t="s">
        <v>155</v>
      </c>
      <c r="B62" s="11">
        <v>2</v>
      </c>
      <c r="C62" s="66" t="s">
        <v>156</v>
      </c>
      <c r="D62" s="66" t="s">
        <v>87</v>
      </c>
      <c r="E62" s="66" t="s">
        <v>152</v>
      </c>
      <c r="F62" s="66" t="s">
        <v>157</v>
      </c>
      <c r="G62" s="66" t="s">
        <v>158</v>
      </c>
      <c r="H62" s="67" t="s">
        <v>91</v>
      </c>
      <c r="I62" s="68">
        <v>30</v>
      </c>
      <c r="J62" s="77"/>
      <c r="K62" s="11">
        <v>1</v>
      </c>
      <c r="L62" s="69"/>
      <c r="M62" s="70"/>
      <c r="N62" s="71">
        <f>IF(M62&gt;0,ROUND(L62/M62,4),0)</f>
        <v>0</v>
      </c>
      <c r="O62" s="72"/>
      <c r="P62" s="73"/>
      <c r="Q62" s="71">
        <f>ROUND(ROUND(N62,4)*(1-O62),4)</f>
        <v>0</v>
      </c>
      <c r="R62" s="71">
        <f>ROUND(ROUND(Q62,4)*(1+P62),4)</f>
        <v>0</v>
      </c>
      <c r="S62" s="71">
        <f>ROUND($I62*Q62,4)</f>
        <v>0</v>
      </c>
      <c r="T62" s="71">
        <f>ROUND($I62*R62,4)</f>
        <v>0</v>
      </c>
      <c r="U62" s="74"/>
      <c r="V62" s="74"/>
      <c r="W62" s="74"/>
      <c r="X62" s="74"/>
      <c r="Y62" s="75"/>
    </row>
    <row r="63" spans="1:25" ht="51.75" thickBot="1" x14ac:dyDescent="0.3">
      <c r="A63" s="46" t="s">
        <v>159</v>
      </c>
      <c r="B63" s="13">
        <v>3</v>
      </c>
      <c r="C63" s="33" t="s">
        <v>160</v>
      </c>
      <c r="D63" s="33" t="s">
        <v>87</v>
      </c>
      <c r="E63" s="33" t="s">
        <v>152</v>
      </c>
      <c r="F63" s="33" t="s">
        <v>161</v>
      </c>
      <c r="G63" s="33" t="s">
        <v>162</v>
      </c>
      <c r="H63" s="34" t="s">
        <v>91</v>
      </c>
      <c r="I63" s="35">
        <v>90</v>
      </c>
      <c r="J63" s="49"/>
      <c r="K63" s="13">
        <v>1</v>
      </c>
      <c r="L63" s="36"/>
      <c r="M63" s="37"/>
      <c r="N63" s="38">
        <f>IF(M63&gt;0,ROUND(L63/M63,4),0)</f>
        <v>0</v>
      </c>
      <c r="O63" s="39"/>
      <c r="P63" s="40"/>
      <c r="Q63" s="38">
        <f>ROUND(ROUND(N63,4)*(1-O63),4)</f>
        <v>0</v>
      </c>
      <c r="R63" s="38">
        <f>ROUND(ROUND(Q63,4)*(1+P63),4)</f>
        <v>0</v>
      </c>
      <c r="S63" s="38">
        <f>ROUND($I63*Q63,4)</f>
        <v>0</v>
      </c>
      <c r="T63" s="38">
        <f>ROUND($I63*R63,4)</f>
        <v>0</v>
      </c>
      <c r="U63" s="41"/>
      <c r="V63" s="41"/>
      <c r="W63" s="41"/>
      <c r="X63" s="41"/>
      <c r="Y63" s="42"/>
    </row>
    <row r="64" spans="1:25" ht="13.5" thickBot="1" x14ac:dyDescent="0.3">
      <c r="R64" s="50" t="s">
        <v>95</v>
      </c>
      <c r="S64" s="51">
        <f>SUM(S61:S63)</f>
        <v>0</v>
      </c>
      <c r="T64" s="52">
        <f>SUM(T61:T63)</f>
        <v>0</v>
      </c>
    </row>
  </sheetData>
  <sheetProtection algorithmName="SHA-512" hashValue="aF02mY/45Bl5RmodcVc52p/bTjPfrIRXqPCgEy9KsaYtQN+6FWChDe53dHoXOd29uZGDB3eISrQH1y35a+PExA==" saltValue="35ofiO2FzNYOzsY0Kgc5h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16-41/20&amp;RStran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1</vt:i4>
      </vt:variant>
    </vt:vector>
  </HeadingPairs>
  <TitlesOfParts>
    <vt:vector size="6" baseType="lpstr">
      <vt:lpstr>NAVODILA</vt:lpstr>
      <vt:lpstr>1. Podatki naročnika</vt:lpstr>
      <vt:lpstr>2. Podatki o ponudniku</vt:lpstr>
      <vt:lpstr>3. Strokovne zahteve naročnika</vt:lpstr>
      <vt:lpstr>Sklop I.</vt:lpstr>
      <vt:lpstr>'Sklop 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Žefran</dc:creator>
  <cp:lastModifiedBy>Marija Žefran</cp:lastModifiedBy>
  <dcterms:created xsi:type="dcterms:W3CDTF">2020-10-20T05:55:45Z</dcterms:created>
  <dcterms:modified xsi:type="dcterms:W3CDTF">2020-10-20T05:56:04Z</dcterms:modified>
</cp:coreProperties>
</file>