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NABAVA\1_JAVNA NAROČILA\16_35_21 MP_ponovite za neoddano blago\"/>
    </mc:Choice>
  </mc:AlternateContent>
  <bookViews>
    <workbookView xWindow="0" yWindow="0" windowWidth="16590" windowHeight="9435"/>
  </bookViews>
  <sheets>
    <sheet name="NAVODILA" sheetId="1" r:id="rId1"/>
    <sheet name="1. Podatki naročnika" sheetId="2" r:id="rId2"/>
    <sheet name="2. Podatki o ponudniku" sheetId="3" r:id="rId3"/>
    <sheet name="3. Strokovne zahteve naročnika" sheetId="4" r:id="rId4"/>
    <sheet name="Sklop I." sheetId="5" r:id="rId5"/>
    <sheet name="Sklop II." sheetId="6" r:id="rId6"/>
  </sheets>
  <definedNames>
    <definedName name="_xlnm.Print_Titles" localSheetId="4">'Sklop I.'!$B:$B</definedName>
    <definedName name="_xlnm.Print_Titles" localSheetId="5">'Sklop II.'!$B:$B</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39" i="6" l="1"/>
  <c r="S39" i="6"/>
  <c r="T38" i="6"/>
  <c r="S38" i="6"/>
  <c r="R38" i="6"/>
  <c r="Q38" i="6"/>
  <c r="N38" i="6"/>
  <c r="T37" i="6"/>
  <c r="S37" i="6"/>
  <c r="R37" i="6"/>
  <c r="Q37" i="6"/>
  <c r="N37" i="6"/>
  <c r="T32" i="6"/>
  <c r="S32" i="6"/>
  <c r="T31" i="6"/>
  <c r="S31" i="6"/>
  <c r="R31" i="6"/>
  <c r="Q31" i="6"/>
  <c r="N31" i="6"/>
  <c r="T26" i="6"/>
  <c r="S26" i="6"/>
  <c r="T25" i="6"/>
  <c r="S25" i="6"/>
  <c r="R25" i="6"/>
  <c r="Q25" i="6"/>
  <c r="N25" i="6"/>
  <c r="T20" i="6"/>
  <c r="S20" i="6"/>
  <c r="T19" i="6"/>
  <c r="S19" i="6"/>
  <c r="R19" i="6"/>
  <c r="Q19" i="6"/>
  <c r="N19" i="6"/>
  <c r="T14" i="6"/>
  <c r="S14" i="6"/>
  <c r="T13" i="6"/>
  <c r="S13" i="6"/>
  <c r="R13" i="6"/>
  <c r="Q13" i="6"/>
  <c r="N13" i="6"/>
  <c r="C8" i="6"/>
  <c r="C7" i="6"/>
  <c r="T85" i="5"/>
  <c r="S85" i="5"/>
  <c r="T84" i="5"/>
  <c r="S84" i="5"/>
  <c r="R84" i="5"/>
  <c r="Q84" i="5"/>
  <c r="N84" i="5"/>
  <c r="T79" i="5"/>
  <c r="S79" i="5"/>
  <c r="T78" i="5"/>
  <c r="S78" i="5"/>
  <c r="R78" i="5"/>
  <c r="Q78" i="5"/>
  <c r="N78" i="5"/>
  <c r="T77" i="5"/>
  <c r="S77" i="5"/>
  <c r="R77" i="5"/>
  <c r="Q77" i="5"/>
  <c r="N77" i="5"/>
  <c r="T76" i="5"/>
  <c r="S76" i="5"/>
  <c r="R76" i="5"/>
  <c r="Q76" i="5"/>
  <c r="N76" i="5"/>
  <c r="T71" i="5"/>
  <c r="S71" i="5"/>
  <c r="T70" i="5"/>
  <c r="S70" i="5"/>
  <c r="R70" i="5"/>
  <c r="Q70" i="5"/>
  <c r="N70" i="5"/>
  <c r="T65" i="5"/>
  <c r="S65" i="5"/>
  <c r="T64" i="5"/>
  <c r="S64" i="5"/>
  <c r="R64" i="5"/>
  <c r="Q64" i="5"/>
  <c r="N64" i="5"/>
  <c r="T59" i="5"/>
  <c r="S59" i="5"/>
  <c r="T58" i="5"/>
  <c r="S58" i="5"/>
  <c r="R58" i="5"/>
  <c r="Q58" i="5"/>
  <c r="N58" i="5"/>
  <c r="T57" i="5"/>
  <c r="S57" i="5"/>
  <c r="R57" i="5"/>
  <c r="Q57" i="5"/>
  <c r="N57" i="5"/>
  <c r="T52" i="5"/>
  <c r="S52" i="5"/>
  <c r="T51" i="5"/>
  <c r="S51" i="5"/>
  <c r="R51" i="5"/>
  <c r="Q51" i="5"/>
  <c r="N51" i="5"/>
  <c r="T50" i="5"/>
  <c r="S50" i="5"/>
  <c r="R50" i="5"/>
  <c r="Q50" i="5"/>
  <c r="N50" i="5"/>
  <c r="T49" i="5"/>
  <c r="S49" i="5"/>
  <c r="R49" i="5"/>
  <c r="Q49" i="5"/>
  <c r="N49" i="5"/>
  <c r="T48" i="5"/>
  <c r="S48" i="5"/>
  <c r="R48" i="5"/>
  <c r="Q48" i="5"/>
  <c r="N48" i="5"/>
  <c r="T43" i="5"/>
  <c r="S43" i="5"/>
  <c r="T42" i="5"/>
  <c r="S42" i="5"/>
  <c r="R42" i="5"/>
  <c r="Q42" i="5"/>
  <c r="N42" i="5"/>
  <c r="T41" i="5"/>
  <c r="S41" i="5"/>
  <c r="R41" i="5"/>
  <c r="Q41" i="5"/>
  <c r="N41" i="5"/>
  <c r="T40" i="5"/>
  <c r="S40" i="5"/>
  <c r="R40" i="5"/>
  <c r="Q40" i="5"/>
  <c r="N40" i="5"/>
  <c r="T35" i="5"/>
  <c r="S35" i="5"/>
  <c r="T34" i="5"/>
  <c r="S34" i="5"/>
  <c r="R34" i="5"/>
  <c r="Q34" i="5"/>
  <c r="N34" i="5"/>
  <c r="T29" i="5"/>
  <c r="S29" i="5"/>
  <c r="T28" i="5"/>
  <c r="S28" i="5"/>
  <c r="R28" i="5"/>
  <c r="Q28" i="5"/>
  <c r="N28" i="5"/>
  <c r="T23" i="5"/>
  <c r="S23" i="5"/>
  <c r="T22" i="5"/>
  <c r="S22" i="5"/>
  <c r="R22" i="5"/>
  <c r="Q22" i="5"/>
  <c r="N22" i="5"/>
  <c r="T21" i="5"/>
  <c r="S21" i="5"/>
  <c r="R21" i="5"/>
  <c r="Q21" i="5"/>
  <c r="N21" i="5"/>
  <c r="T16" i="5"/>
  <c r="S16" i="5"/>
  <c r="T15" i="5"/>
  <c r="S15" i="5"/>
  <c r="R15" i="5"/>
  <c r="Q15" i="5"/>
  <c r="N15" i="5"/>
  <c r="T14" i="5"/>
  <c r="S14" i="5"/>
  <c r="R14" i="5"/>
  <c r="Q14" i="5"/>
  <c r="N14" i="5"/>
  <c r="T13" i="5"/>
  <c r="S13" i="5"/>
  <c r="R13" i="5"/>
  <c r="Q13" i="5"/>
  <c r="N13" i="5"/>
  <c r="C8" i="5"/>
  <c r="C7" i="5"/>
</calcChain>
</file>

<file path=xl/sharedStrings.xml><?xml version="1.0" encoding="utf-8"?>
<sst xmlns="http://schemas.openxmlformats.org/spreadsheetml/2006/main" count="757" uniqueCount="218">
  <si>
    <t>NAVODILA ZA IZPOLNITEV PREDRAČUNA – SEZNAMA  RAZPISANEGA BLAGA  (OBR-8a)</t>
  </si>
  <si>
    <t>1. Ponudnik mora  Predračun - Seznama razpisanega blaga (OBR – 8a) izpolniti, natisniti in natisnjeni izvod podpisati in žigosati.</t>
  </si>
  <si>
    <t>2. Ponudnik k ponudbi predloži Predračun - Seznam razpisanega blaga (lastni natis izpolnjenega predračuna iz OBR-8a) v pisni in obvezno tudi v elektronski obliki - na CD-ju ali USB ključku (v primeru enostavnega postopka ob elektronski oddaji ponudbe ponudniki dajo xls. datoteko in scan natisnjene verzije - pdf datoteko kot priponko k elektronski ponudbi).</t>
  </si>
  <si>
    <t>3. Ponudnik mora v »Predračun - Seznam razpisanega blaga« (exelova datoteka)  pri vrstah blaga, ki jih ponuja (v polja obarvana z rumeno barvo) obvezno vpisati naslednje podatke:</t>
  </si>
  <si>
    <t>Opcija 1:</t>
  </si>
  <si>
    <t>o    veljavna cena brez DDV/EM</t>
  </si>
  <si>
    <t>o    popust (stopnja fiksnega popusta)</t>
  </si>
  <si>
    <t>o    stopnjo DDV</t>
  </si>
  <si>
    <t>o    proizvajalca ponujenega blaga / izvajalca storitve</t>
  </si>
  <si>
    <t xml:space="preserve">o    ponudnikov naziv blaga / storitve </t>
  </si>
  <si>
    <t>o    EAN kodo ponujenega blaga / storitve (če jo ima)</t>
  </si>
  <si>
    <t>o    kataloško številko ponujenega blaga / storitve (če jo ima)</t>
  </si>
  <si>
    <t>Ceno brez DDV/EM, ceno z DDV/EM in vrednost z DDV izračuna aplikacija sama na osnovi predhodno vpisanih podatkov.</t>
  </si>
  <si>
    <t>Opcija 2 (velja pri sukcesivnih nabavah, večinoma medicinskega potrošnega materiala; ko je v predračunu odprta opcija vnosa cene za prijavljeno pakiranje in vnosa št. enot (EM) v prijavljenem pakiranju</t>
  </si>
  <si>
    <t xml:space="preserve">o    veljavna cena brez DDV za ponujeno pakiranje    </t>
  </si>
  <si>
    <t>o    št. enot (enot mere naročnika) v ponujenem pakiranju</t>
  </si>
  <si>
    <t xml:space="preserve">o    popust </t>
  </si>
  <si>
    <t>o    ponudnikov naziv blaga / storitve</t>
  </si>
  <si>
    <t>Opcija 3 (velja ob odpiranjih konkurence na podlagi sklenjenega okvirnega sporazuma in že priznani sposobnosti za blago / storitev)</t>
  </si>
  <si>
    <t>o    veljavna cena brez DDV/EM (v primeru, da gre za sukcesivne nabave blaga pa veljavno ceno brez DDV za ponujeno pakiranje in št. enot (enot mere naročnika) v ponujenem pakiranju)</t>
  </si>
  <si>
    <t xml:space="preserve">4. Ponudnik mora obvezno izpolniti tudi delovni list: »Podatki o ponudniku«. </t>
  </si>
  <si>
    <t>5. Ponudnik ne sme preimenovati, kopirati ali kako drugače spreminjati datoteke s Seznamom razpisanega blaga zaradi nadaljnje programske obdelave podatkov!</t>
  </si>
  <si>
    <t xml:space="preserve">6. OPOMBE: </t>
  </si>
  <si>
    <t xml:space="preserve">o    naročnik ne odgovarja za morebitne napake pri podajanju posameznih cen, št. enot v prijavljenem pakiranju in davčnih stopenj;  </t>
  </si>
  <si>
    <t>o    cena brez DDV mora vsebovati vse stroške, popuste, rabate.</t>
  </si>
  <si>
    <t>Podatki naročnika</t>
  </si>
  <si>
    <t>Naročnik:</t>
  </si>
  <si>
    <t>JN št.:</t>
  </si>
  <si>
    <t>Predmet JN:</t>
  </si>
  <si>
    <t>Obdobje priznane sposobnosti in usposobljenosti:</t>
  </si>
  <si>
    <t>Obdobje JN:</t>
  </si>
  <si>
    <t>Vrsta postopka JN:</t>
  </si>
  <si>
    <t>Okvirni sporazumi:</t>
  </si>
  <si>
    <t>Vrsta predmeta JN:</t>
  </si>
  <si>
    <t>Status:</t>
  </si>
  <si>
    <t>Splošna bolnišnica Novo mesto</t>
  </si>
  <si>
    <t>16-35/21</t>
  </si>
  <si>
    <t>MEDICINSKI PRIPOMOČKI_ponovitev</t>
  </si>
  <si>
    <t>naročilo male vrednosti</t>
  </si>
  <si>
    <t>Ne</t>
  </si>
  <si>
    <t>BLAGO</t>
  </si>
  <si>
    <t>Aplikacija Javna naročila, različica 2.3.5</t>
  </si>
  <si>
    <t>Podatki o ponudniku</t>
  </si>
  <si>
    <t>Naziv:</t>
  </si>
  <si>
    <t>Naslov:</t>
  </si>
  <si>
    <t>Identifikacijska številka za DDV:</t>
  </si>
  <si>
    <t>Telefon:</t>
  </si>
  <si>
    <t>Faks:</t>
  </si>
  <si>
    <t>Kontaktna oseba:</t>
  </si>
  <si>
    <t>Elektronski naslov:</t>
  </si>
  <si>
    <t>Strokovne zahteve naročnika</t>
  </si>
  <si>
    <t>Seznam razpisanega blaga za sklop:</t>
  </si>
  <si>
    <t>I.</t>
  </si>
  <si>
    <t>MEDICINSKI PRIPOMOČKI III</t>
  </si>
  <si>
    <t>*</t>
  </si>
  <si>
    <t>1.</t>
  </si>
  <si>
    <t>podsklop: KATETER URINSKI DVOPOTNI, konica Tiemann, sterilen</t>
  </si>
  <si>
    <t>ZAPRT</t>
  </si>
  <si>
    <t>KATETER URINSKI DVOPOTNI, konica Tiemann, sterilen</t>
  </si>
  <si>
    <t>EOB</t>
  </si>
  <si>
    <t>Zap. št.</t>
  </si>
  <si>
    <t>Naziv blaga</t>
  </si>
  <si>
    <t>Lastnost 1</t>
  </si>
  <si>
    <t>Lastnost 2</t>
  </si>
  <si>
    <t>Lastnost 3</t>
  </si>
  <si>
    <t>Lastnost 4</t>
  </si>
  <si>
    <t>EM</t>
  </si>
  <si>
    <t>Količina</t>
  </si>
  <si>
    <t>Št. vzorcev</t>
  </si>
  <si>
    <t>Var.</t>
  </si>
  <si>
    <t>Cena brez DDV za ponujeno pakiranje</t>
  </si>
  <si>
    <t>Št.enot (količina) v ponujenem pakiranju</t>
  </si>
  <si>
    <t>Veljavna cena brez DDV</t>
  </si>
  <si>
    <t>Popust</t>
  </si>
  <si>
    <t>Stopnja DDV</t>
  </si>
  <si>
    <t>Cena brez DDV</t>
  </si>
  <si>
    <t>Cena z DDV</t>
  </si>
  <si>
    <t>Vrednost brez DDV</t>
  </si>
  <si>
    <t>Vrednost z DDV</t>
  </si>
  <si>
    <t>Proizvajalec</t>
  </si>
  <si>
    <t>Ponudnikov naziv blaga</t>
  </si>
  <si>
    <t>EAN</t>
  </si>
  <si>
    <t>Kataloška številka</t>
  </si>
  <si>
    <t>Opomba</t>
  </si>
  <si>
    <t>NOVO</t>
  </si>
  <si>
    <t>Kateter urinski dvopotni CH 14, konica Tiemann</t>
  </si>
  <si>
    <t>100% silikon, balon 5-15ml, dve očesi razporejeni diagonalno oz. na način, ki preprečuje zamašitev, dolžina 40-42 cm; dovoljeno odstopanje +/- 5 %</t>
  </si>
  <si>
    <t>Podatki, ki morajo biti natisnjeni na katetru so: velikost v CH in kapaciteta balona v ml. Pakiranje: dvojni sterilni omot</t>
  </si>
  <si>
    <t>brez ftalatov</t>
  </si>
  <si>
    <t/>
  </si>
  <si>
    <t>KOS</t>
  </si>
  <si>
    <t>Kateter urinski dvopotni CH 16, konica Tiemann</t>
  </si>
  <si>
    <t>Kateter urinski dvopotni CH 18, konica Tiemann</t>
  </si>
  <si>
    <t>Skupaj:</t>
  </si>
  <si>
    <t>2.</t>
  </si>
  <si>
    <t>podsklop: KATETER NEFROSTOMSKI, sterilen</t>
  </si>
  <si>
    <t>KATETER NEFROSTOMSKI, sterilen</t>
  </si>
  <si>
    <t>28011101</t>
  </si>
  <si>
    <t>KATETER NEFROSTOMSKI CH 14 X 5MM, dolžina 410mm</t>
  </si>
  <si>
    <t>Nefrostomski kateter z ureternim katerom, napihljiv balonček 3-5ml, radiopačen kateter, brez lateksa.</t>
  </si>
  <si>
    <t>Sterilen</t>
  </si>
  <si>
    <t xml:space="preserve">Ponudnik mora omogočati naročniku naročanje tudi po 1 kos (ne glede na osnovno pakiranje). </t>
  </si>
  <si>
    <t>28011102</t>
  </si>
  <si>
    <t>KATETER NEFROSTOMSKI CH 16 X 6CM, dolžina 410mm</t>
  </si>
  <si>
    <t>Nefrostomski kateter z ureternim katerom, napihljiv balonček 3-5 ml, radiopačen kateter, brez lateksa.</t>
  </si>
  <si>
    <t>3.</t>
  </si>
  <si>
    <t>podsklop: KATETER TORAKALNI S SETOM ZA UVAJANJE</t>
  </si>
  <si>
    <t>ODPRT</t>
  </si>
  <si>
    <t>KATETER TORAKALNI S SETOM ZA UVAJANJE</t>
  </si>
  <si>
    <t>28011802</t>
  </si>
  <si>
    <t xml:space="preserve">Kateter torakalni s  setom za uvajanje 12F </t>
  </si>
  <si>
    <t xml:space="preserve">Set za punkcijo toraksa po Seldingerjevi metodi, ki nam omogoča evakuacijo zraka ali tekočine iz prsnega koša mora vsebovati skalpel za incizijo kože, Touhyjevo iglo in 10ml brizgo, vodilno žico 50cm,14F Dilatator, 12F pleuralni kateter dolžine 30cm, 4-potni petelinček in nastavek za konekcijo na Torakalno drenažo. Pleuralni kateter mor biti iz mehkega PVC radiopačnega materiala. Radiopačna nitka mora potekati vzdolžno po celi dolžini katetra, konica katetra mora biti atravmatska z drenažnimi očesi.
</t>
  </si>
  <si>
    <t>Pleuralni kateter mor biti iz mehkega PVC radiopačnega materiala, da preprečuje knikanje katetera.  Radiopačna nitka mora potekati vzdolžno po celi dolžini katetra, konica katetra mora biti atravmatska z drenažnimi očesi. Kateter mora imeti tudi oznake, ki nam določajo globino vstavitve katetra.</t>
  </si>
  <si>
    <t>Primeren za uporabo pri otrocih in odraslih.</t>
  </si>
  <si>
    <t>4.</t>
  </si>
  <si>
    <t>podsklop: KATETRI – razni</t>
  </si>
  <si>
    <t>KATETRI – razni</t>
  </si>
  <si>
    <t>28012801</t>
  </si>
  <si>
    <t>KATETER ZA HIPOSPADIO-otroški; 6FRX40CM</t>
  </si>
  <si>
    <t>Mono J z dvema stranskima odprtinama z vodilom, brez balončka</t>
  </si>
  <si>
    <t>poliuretanski katetere, brez PVC ali silikonski</t>
  </si>
  <si>
    <t>sterilen</t>
  </si>
  <si>
    <t>5.</t>
  </si>
  <si>
    <t>podsklop: EKSTRAKTOR – dormia</t>
  </si>
  <si>
    <t>EKSTRAKTOR – dormia</t>
  </si>
  <si>
    <t>28013601</t>
  </si>
  <si>
    <t>EKSTRAKTOR -dormia, 2,7 - 3 CH</t>
  </si>
  <si>
    <t>&gt;85cm, ch 2,7-3,0, košarica 4-delna, žica nitinol, z držalom</t>
  </si>
  <si>
    <t>Sterilno</t>
  </si>
  <si>
    <t>EKSTRAKTOR -dormia, 1,7  FR</t>
  </si>
  <si>
    <t>Košarica  za ekstrakicjo kamnov s sistemom za asistirano zapiranje,  št.žic 3, dolžina &gt;110cm, nitinol; košarica mora biti narejena tako, da ni špičaste konice</t>
  </si>
  <si>
    <t>Naročnik dovoljuje tudi: 1,9 Fr, s košarico s 4 žicami
Naročnik dovoljuje tudi: 1,9F, število žic 3,  diameter 8mm in 11mm, dolžine 120 cm; držalo  ročaj dodatno omogoča povečanje diametra pri 8 mm za 50 % in pri diametru 11 mm za 39 %.</t>
  </si>
  <si>
    <t>kot Cook ref: NGE-022115-MB</t>
  </si>
  <si>
    <t>ZANKA ALI KOŠARICA , 3 FR</t>
  </si>
  <si>
    <t>zanka ali košarica, ki preprečuje retrogradno selitev kamna med intratelesno litotripsijo, &gt;115cm</t>
  </si>
  <si>
    <t>Naročnik dovoljuje tudi: 1,9 Fr</t>
  </si>
  <si>
    <t>6.</t>
  </si>
  <si>
    <t xml:space="preserve">podsklop: SET ZA POOPERATIVNO ZDRAVLJENJE BOLEČINE </t>
  </si>
  <si>
    <t xml:space="preserve">SET ZA POOPERATIVNO ZDRAVLJENJE BOLEČINE </t>
  </si>
  <si>
    <t>28014001</t>
  </si>
  <si>
    <t xml:space="preserve">PODALJŠEK Z NEPOVR.VENTILOM </t>
  </si>
  <si>
    <t xml:space="preserve">Podaljšek mora biti dolg do 155cm, imeti mora nepovratni ventil, zapiralo,modro markacijsko oznako, na obeh straneh "male"luer nastavek; kompatibilen z 250ml vrečko </t>
  </si>
  <si>
    <t xml:space="preserve">kompatibilnost s črpalkami za terapijo bolečine CADD </t>
  </si>
  <si>
    <t>28014002</t>
  </si>
  <si>
    <t>SISTEM ZA PCA RUMEN Z VBODNO IGLO A12</t>
  </si>
  <si>
    <t>  Sistemi za črpalko morajo imeti ,spike, flow stop sistem,priključek za vbod v vrečko, imeti morajo vgrajen nepovratni ventil, zapiralo in moški LL zaključek. Na sistemu mora biti integrirana vzmet, ki preprečuje zatekanje zdravila nazaj.</t>
  </si>
  <si>
    <t>28014003</t>
  </si>
  <si>
    <t>Kaseta za analgetik 100 ml</t>
  </si>
  <si>
    <t>Rumeni sistem mora biti dolžine  do 250 cm z mrtvim prostorom do 2,7 ml.</t>
  </si>
  <si>
    <t>28014004</t>
  </si>
  <si>
    <t>Kaseta za analgetik 250 ml</t>
  </si>
  <si>
    <t xml:space="preserve">250 ml kaseta za analgetik z do 20 cm dolgim nastavkom LL ženski.  Priložen mora biti dodatni neprepustni zamašek. Nastavek na kaseti mora imeti zapiralo, mrtvi prostor ne sme presegati 0,2 ml. Na kaseti mora biti integrirana vzmet, ki preprečuje zatekanje zdravila nazaj. </t>
  </si>
  <si>
    <t>7.</t>
  </si>
  <si>
    <t>podsklop: ASPIRATOR ZA ILEUS</t>
  </si>
  <si>
    <t>ASPIRATOR ZA ILEUS</t>
  </si>
  <si>
    <t>28020901</t>
  </si>
  <si>
    <t>Set cev z fleksibilnim nastavkom za aspiracijo vsebino črevesja, 5mm, nastavek dolžine 27 cm naj bo iz dveh delov, zunanji mora imeti vsaj dvajst bočnih odprtin, distalni konec mora biti atravmatski in brez možnosti, da se tkivo vsesa v aspirator, notranja kanila mora imeti dve bočni odprtini in odprto distalno konico, velikost 34 CH, dolžina cevi od 200 do 230 cm.</t>
  </si>
  <si>
    <t>28020902</t>
  </si>
  <si>
    <t>NASTAVEK ZA ASPIRATOR ZA ILEUS</t>
  </si>
  <si>
    <t>Nastavek dolžine 27 cm mora biti kompatibilen na cev iz prve postavke (aspirator za ileus), nastavek naj bo iz dveh delov, zunanji mora imeti vsaj dvajst bočnih odprtin, distalni konec mora biti atravmatski in brez možnosti, da se tkivo vsesa v aspirator, notranja kanila mora imeti dve bočni odprtini in odprto distalno konico, velikost 34 CH.</t>
  </si>
  <si>
    <t>8.</t>
  </si>
  <si>
    <t>podsklop: SONDA ZA VARICE</t>
  </si>
  <si>
    <t>SONDA ZA VARICE</t>
  </si>
  <si>
    <t>28022201</t>
  </si>
  <si>
    <t>SONDA ZA VARICE CH 18, 100 cm; SENGSTAKEN - BLAKEMORE  SONDA</t>
  </si>
  <si>
    <t>Sonda mora biti  iz mehke gume, tripotna, z dvema balonoma iz silikolatexa ter dvema pilotnima balonoma iz latexa. Mora biti graduirana, radiopačna, dolžine 100 cm, velikosti CH18. Vrh naj bo cilindričen, kompatibilen za luer brizgo, konica naj ima 4 sukcijska očesa.</t>
  </si>
  <si>
    <t>Uporabna za zaustavitev krvavitev iz ezofagealnih varic.</t>
  </si>
  <si>
    <t>Sterilno pakiranje, za enaga pacienta.</t>
  </si>
  <si>
    <t>9.</t>
  </si>
  <si>
    <t>podsklop: SISTEM ZA KLIZMO</t>
  </si>
  <si>
    <t>SISTEM ZA KLIZMO</t>
  </si>
  <si>
    <t>28030901</t>
  </si>
  <si>
    <t>Povezovalna cev, ki ima na eni strani stišček na zaklop. Sistem mora biti kompatibilen z črevesno cevko, na drugi strani pa mora imeti lijakast nastavek kompatibilen z irigacijsko posodo.</t>
  </si>
  <si>
    <t>10.</t>
  </si>
  <si>
    <t>podsklop: SISTEM ZA SPIRANJE MEHURJA</t>
  </si>
  <si>
    <t>SISTEM ZA SPIRANJE MEHURJA</t>
  </si>
  <si>
    <t>28031401</t>
  </si>
  <si>
    <t>Sistem za spiranje mehurja,  ENOJNI, pretok 23 ml</t>
  </si>
  <si>
    <t>Sistem mora vsebovati enostransko iglo, dolžina cevi mora biti najmanj 150 cm, sistem mora imeti kateter adapter in silikonsko cev dolgo 10 do 15 cm, ki gre na eni strani na kateter adapter in na drugi strani na cistoskop, cev mora biti snemljiva, vsebovati mora stišček za reguliranje hitrosti in sponko za zapiranje sistema.</t>
  </si>
  <si>
    <t>namen uporabe za urologijo</t>
  </si>
  <si>
    <t>28031402</t>
  </si>
  <si>
    <t>Sistem za spiranje mehurja, DVOJNI, pretok 39 ml</t>
  </si>
  <si>
    <t>Sistem mora vsebovati y konekt z dvema iglama, dolžina cevi mora biti najmanj 150 cm, sistem mora imeti kateter adapter in silikonsko cev dolgo 10 do 15 cm, ki gre na eni strani na kateter adapter in na drugi strani na cistoskop, cev mora biti snemljiva, vsebovati mora stišček za reguliranje hitrosti in sponko za zapiranje sistema.</t>
  </si>
  <si>
    <t>Sistem za spiranje mehurja, DVOJNI, pretok 96 ml</t>
  </si>
  <si>
    <t>Sistem mora vsebovati y konekt z dvema iglama, dolžina cevi mora biti najmanjh 150 cm, sistem mora imeti kateter adapter in silikonsko cev dolgo 10 do 15 cm, ki gre na eni strani na kateter adapter in na drugi strani na cistoskop, cev mora biti snemljiva, vsebovati mora stišček za reguliranje hitrosti in sponko za zapiranje sistema.</t>
  </si>
  <si>
    <t>11.</t>
  </si>
  <si>
    <t xml:space="preserve">podsklop: PRETOČNE IN VBODNE IGLE </t>
  </si>
  <si>
    <t xml:space="preserve">PRETOČNE IN VBODNE IGLE </t>
  </si>
  <si>
    <t>28040507</t>
  </si>
  <si>
    <t>SISTEM KRATEK ZA DODAJANJE EMULZIJ V VREČKE ZA  PARENTERALNO PREHRANO</t>
  </si>
  <si>
    <t>kratek sistem za  prenos tekočine iz infuzijske steklenice v infuzijsko vrečko z mikro-gladko prebodno konico, zaprto prezračevanje s hidrofobnim in oleofobnim bakterijskim filtrom, fleksibilen, prozoren sistem poliuretana  s sponko na klik, premer cevi: 3,1 x 0,6 mm, Dolžina cevi: 20-40cm,  debeline 16 G.</t>
  </si>
  <si>
    <t>II.</t>
  </si>
  <si>
    <t>MEDICINSKI PRIPOMOČKI II</t>
  </si>
  <si>
    <t>podsklop: SISTEM ZA PRIDOBIVANJE PLAZME, ZAPRTI</t>
  </si>
  <si>
    <t>SISTEM ZA PRIDOBIVANJE PLAZME, ZAPRTI</t>
  </si>
  <si>
    <t>21040701</t>
  </si>
  <si>
    <t xml:space="preserve">Zaprti sistem za pridobivanje plazme bogate s trombociti. Sestoji iz dvojnega brizgalnega sistema. </t>
  </si>
  <si>
    <t>podsklop: ELEKTRODE ZA EKG PREISKAVE, za enkratno uporabo</t>
  </si>
  <si>
    <t>ELEKTRODE ZA EKG PREISKAVE, za enkratno uporabo</t>
  </si>
  <si>
    <t>21051005</t>
  </si>
  <si>
    <t>ELEKTRODA ZA MONITOR, za odrasle, radiolucentna, trdi gel</t>
  </si>
  <si>
    <t>za dolgotrajno uporabo (min. 24 ur)</t>
  </si>
  <si>
    <t>podsklop: POTROŠNI MATERIAL ZA MERJENJE CEREBRALNE IN TKIVNE OKSIGENIZACIJE</t>
  </si>
  <si>
    <t>POTROŠNI MATERIAL ZA MERJENJE CEREBRALNE IN TKIVNE OKSIGENIZACIJE</t>
  </si>
  <si>
    <t>21051004</t>
  </si>
  <si>
    <t>ELEKTRODA/SENZOR ZA OXIMETER INVOS, ZA ODRASLE</t>
  </si>
  <si>
    <t>neinvazivni senzor za merjenje in nadzor razporeditve perfuzije po možganih in telesu</t>
  </si>
  <si>
    <t>Funkcionalno in kakovostno enakovredna kot SAFB-SMX10, COVIDIEN</t>
  </si>
  <si>
    <t>podsklop: ELEKTRODE IN MANŠETE ZA HOLTER</t>
  </si>
  <si>
    <t>ELEKTRODE IN MANŠETE ZA HOLTER</t>
  </si>
  <si>
    <t>21051016</t>
  </si>
  <si>
    <t>ELEKTRODE ZA HOLTER, za dolgotrajno uporabo (nad 72 ur)</t>
  </si>
  <si>
    <t xml:space="preserve">na mikroporju, tekoči gel, premer min. 50 mm </t>
  </si>
  <si>
    <t>Senzor za merjenje cerebralne in tkivne oksigenacije za odrasle</t>
  </si>
  <si>
    <t>Senzor mora imeti en oddajnik IR svetlobe in dva sprejemnika. Odstopanje vrednosti NIRS mora pri odraslih osebah biti do 4%pri absolutni vrednosti in do 3% pri trend vrednosti. Senzorji naj bodo latex free. Senzor mora meriti na podlagi štirih valovnih dolžin. Poleg NIRS meritve, mora senzor na aparatu omogočati prikaz AUC, ∆base, ∆SpO2, ter ∆cHbi, ∆HHbi, ∆O2Hbi.</t>
  </si>
  <si>
    <t>Izbrani ponudnik bo moral zagotoviti  1 aparat v brezplačni najem, za čas trajanja predmetne pogodbe. Velja za celoten podsklop. Strošek preventivnega vzdržavanja in menjave iztrošenih rezevnih delov je na strani izbranega ponudnika. Strošek popravil zaradi napak na strani naročnika, krije naročnik.</t>
  </si>
  <si>
    <t>Senzor za kontinuirano, neinvazivno merjenje hemoglobina, za pacienta nad 30 kg.</t>
  </si>
  <si>
    <t>Senzor mora omogočati spremljanje hemoglobina, SpO2, frekvence dihanja, stopnjo perfuzije in variacijo pulznega vala. Senzorji naj bodo latex free.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</si>
</sst>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0000;"/>
    <numFmt numFmtId="165" formatCode="0.0000%"/>
    <numFmt numFmtId="166" formatCode="0.0%"/>
  </numFmts>
  <fonts count="7" x14ac:knownFonts="1">
    <font>
      <sz val="11"/>
      <color theme="1"/>
      <name val="Calibri"/>
      <family val="2"/>
      <charset val="238"/>
      <scheme val="minor"/>
    </font>
    <font>
      <sz val="10"/>
      <color indexed="8"/>
      <name val="Arial"/>
      <family val="2"/>
      <charset val="238"/>
    </font>
    <font>
      <b/>
      <sz val="14"/>
      <color indexed="8"/>
      <name val="Arial"/>
      <family val="2"/>
      <charset val="238"/>
    </font>
    <font>
      <b/>
      <sz val="10"/>
      <color indexed="9"/>
      <name val="Arial"/>
      <family val="2"/>
      <charset val="238"/>
    </font>
    <font>
      <b/>
      <sz val="10"/>
      <color indexed="8"/>
      <name val="Arial"/>
      <family val="2"/>
      <charset val="238"/>
    </font>
    <font>
      <sz val="7"/>
      <color indexed="8"/>
      <name val="Small Fonts"/>
      <charset val="238"/>
    </font>
    <font>
      <b/>
      <sz val="12"/>
      <color indexed="8"/>
      <name val="Arial"/>
      <family val="2"/>
      <charset val="238"/>
    </font>
  </fonts>
  <fills count="6">
    <fill>
      <patternFill patternType="none"/>
    </fill>
    <fill>
      <patternFill patternType="gray125"/>
    </fill>
    <fill>
      <patternFill patternType="solid">
        <fgColor indexed="48"/>
        <bgColor indexed="64"/>
      </patternFill>
    </fill>
    <fill>
      <patternFill patternType="solid">
        <fgColor indexed="9"/>
        <bgColor indexed="64"/>
      </patternFill>
    </fill>
    <fill>
      <patternFill patternType="solid">
        <fgColor rgb="FFFFFFD2"/>
        <bgColor indexed="64"/>
      </patternFill>
    </fill>
    <fill>
      <patternFill patternType="solid">
        <fgColor indexed="44"/>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5">
    <xf numFmtId="0" fontId="0" fillId="0" borderId="0"/>
    <xf numFmtId="0" fontId="1" fillId="0" borderId="0">
      <alignment horizontal="left" vertical="center"/>
    </xf>
    <xf numFmtId="0" fontId="2" fillId="0" borderId="0">
      <alignment horizontal="left" vertical="center"/>
    </xf>
    <xf numFmtId="0" fontId="1" fillId="0" borderId="1">
      <alignment horizontal="left" vertical="center" wrapText="1"/>
    </xf>
    <xf numFmtId="0" fontId="3" fillId="2" borderId="0">
      <alignment horizontal="left" vertical="center"/>
    </xf>
  </cellStyleXfs>
  <cellXfs count="80">
    <xf numFmtId="0" fontId="0" fillId="0" borderId="0" xfId="0"/>
    <xf numFmtId="0" fontId="1" fillId="0" borderId="0" xfId="1">
      <alignment horizontal="left" vertical="center"/>
    </xf>
    <xf numFmtId="0" fontId="2" fillId="0" borderId="0" xfId="2">
      <alignment horizontal="left" vertical="center"/>
    </xf>
    <xf numFmtId="0" fontId="1" fillId="3" borderId="3" xfId="1" applyFill="1" applyBorder="1" applyAlignment="1">
      <alignment horizontal="left" vertical="center" wrapText="1"/>
    </xf>
    <xf numFmtId="0" fontId="1" fillId="3" borderId="4" xfId="1" applyFill="1" applyBorder="1" applyAlignment="1">
      <alignment horizontal="left" vertical="center" wrapText="1"/>
    </xf>
    <xf numFmtId="0" fontId="1" fillId="3" borderId="5" xfId="1" applyFill="1" applyBorder="1" applyAlignment="1">
      <alignment horizontal="left" vertical="center" wrapText="1"/>
    </xf>
    <xf numFmtId="0" fontId="5" fillId="0" borderId="0" xfId="1" applyFont="1" applyAlignment="1">
      <alignment horizontal="left" vertical="center"/>
    </xf>
    <xf numFmtId="0" fontId="3" fillId="2" borderId="6" xfId="4" applyBorder="1">
      <alignment horizontal="left" vertical="center"/>
    </xf>
    <xf numFmtId="0" fontId="3" fillId="2" borderId="7" xfId="4" applyBorder="1">
      <alignment horizontal="left" vertical="center"/>
    </xf>
    <xf numFmtId="0" fontId="1" fillId="0" borderId="8" xfId="3" applyBorder="1" applyAlignment="1">
      <alignment horizontal="right" vertical="center" wrapText="1"/>
    </xf>
    <xf numFmtId="0" fontId="4" fillId="0" borderId="9" xfId="3" applyFont="1" applyBorder="1">
      <alignment horizontal="left" vertical="center" wrapText="1"/>
    </xf>
    <xf numFmtId="0" fontId="1" fillId="0" borderId="10" xfId="3" applyBorder="1" applyAlignment="1">
      <alignment horizontal="right" vertical="center" wrapText="1"/>
    </xf>
    <xf numFmtId="0" fontId="4" fillId="0" borderId="11" xfId="3" applyFont="1" applyBorder="1">
      <alignment horizontal="left" vertical="center" wrapText="1"/>
    </xf>
    <xf numFmtId="0" fontId="1" fillId="0" borderId="12" xfId="3" applyBorder="1" applyAlignment="1">
      <alignment horizontal="right" vertical="center" wrapText="1"/>
    </xf>
    <xf numFmtId="0" fontId="4" fillId="0" borderId="13" xfId="3" applyFont="1" applyBorder="1" applyProtection="1">
      <alignment horizontal="left" vertical="center" wrapText="1"/>
      <protection locked="0"/>
    </xf>
    <xf numFmtId="0" fontId="4" fillId="4" borderId="9" xfId="3" applyFont="1" applyFill="1" applyBorder="1" applyProtection="1">
      <alignment horizontal="left" vertical="center" wrapText="1"/>
      <protection locked="0"/>
    </xf>
    <xf numFmtId="0" fontId="4" fillId="4" borderId="11" xfId="3" applyFont="1" applyFill="1" applyBorder="1" applyProtection="1">
      <alignment horizontal="left" vertical="center" wrapText="1"/>
      <protection locked="0"/>
    </xf>
    <xf numFmtId="0" fontId="4" fillId="4" borderId="13" xfId="3" applyFont="1" applyFill="1" applyBorder="1" applyProtection="1">
      <alignment horizontal="left" vertical="center" wrapText="1"/>
      <protection locked="0"/>
    </xf>
    <xf numFmtId="0" fontId="3" fillId="2" borderId="14" xfId="4" applyBorder="1">
      <alignment horizontal="left" vertical="center"/>
    </xf>
    <xf numFmtId="0" fontId="1" fillId="5" borderId="15" xfId="3" applyFill="1" applyBorder="1">
      <alignment horizontal="left" vertical="center" wrapText="1"/>
    </xf>
    <xf numFmtId="0" fontId="1" fillId="5" borderId="16" xfId="3" applyFill="1" applyBorder="1">
      <alignment horizontal="left" vertical="center" wrapText="1"/>
    </xf>
    <xf numFmtId="0" fontId="1" fillId="5" borderId="17" xfId="3" applyFill="1" applyBorder="1">
      <alignment horizontal="left" vertical="center" wrapText="1"/>
    </xf>
    <xf numFmtId="0" fontId="1" fillId="0" borderId="18" xfId="3" applyBorder="1">
      <alignment horizontal="left" vertical="center" wrapText="1"/>
    </xf>
    <xf numFmtId="0" fontId="1" fillId="0" borderId="18" xfId="3" applyBorder="1" applyAlignment="1">
      <alignment horizontal="center" vertical="center" wrapText="1"/>
    </xf>
    <xf numFmtId="3" fontId="1" fillId="0" borderId="18" xfId="3" applyNumberFormat="1" applyBorder="1" applyAlignment="1">
      <alignment horizontal="right" vertical="center" wrapText="1"/>
    </xf>
    <xf numFmtId="164" fontId="1" fillId="4" borderId="18" xfId="3" applyNumberFormat="1" applyFill="1" applyBorder="1" applyAlignment="1" applyProtection="1">
      <alignment horizontal="right" vertical="center" wrapText="1"/>
      <protection locked="0"/>
    </xf>
    <xf numFmtId="3" fontId="1" fillId="4" borderId="18" xfId="3" applyNumberFormat="1" applyFill="1" applyBorder="1" applyAlignment="1" applyProtection="1">
      <alignment horizontal="right" vertical="center" wrapText="1"/>
      <protection locked="0"/>
    </xf>
    <xf numFmtId="164" fontId="1" fillId="0" borderId="18" xfId="3" applyNumberFormat="1" applyBorder="1" applyAlignment="1" applyProtection="1">
      <alignment horizontal="right" vertical="center" wrapText="1"/>
      <protection hidden="1"/>
    </xf>
    <xf numFmtId="165" fontId="1" fillId="4" borderId="18" xfId="3" applyNumberFormat="1" applyFill="1" applyBorder="1" applyAlignment="1" applyProtection="1">
      <alignment horizontal="right" vertical="center" wrapText="1"/>
      <protection locked="0"/>
    </xf>
    <xf numFmtId="166" fontId="1" fillId="4" borderId="18" xfId="3" applyNumberFormat="1" applyFill="1" applyBorder="1" applyAlignment="1" applyProtection="1">
      <alignment horizontal="right" vertical="center" wrapText="1"/>
      <protection locked="0"/>
    </xf>
    <xf numFmtId="0" fontId="1" fillId="4" borderId="18" xfId="3" applyFill="1" applyBorder="1" applyProtection="1">
      <alignment horizontal="left" vertical="center" wrapText="1"/>
      <protection locked="0"/>
    </xf>
    <xf numFmtId="0" fontId="1" fillId="4" borderId="9" xfId="3" applyFill="1" applyBorder="1" applyProtection="1">
      <alignment horizontal="left" vertical="center" wrapText="1"/>
      <protection locked="0"/>
    </xf>
    <xf numFmtId="0" fontId="1" fillId="0" borderId="1" xfId="3" applyBorder="1">
      <alignment horizontal="left" vertical="center" wrapText="1"/>
    </xf>
    <xf numFmtId="0" fontId="1" fillId="0" borderId="1" xfId="3" applyBorder="1" applyAlignment="1">
      <alignment horizontal="center" vertical="center" wrapText="1"/>
    </xf>
    <xf numFmtId="3" fontId="1" fillId="0" borderId="1" xfId="3" applyNumberFormat="1" applyBorder="1" applyAlignment="1">
      <alignment horizontal="right" vertical="center" wrapText="1"/>
    </xf>
    <xf numFmtId="164" fontId="1" fillId="4" borderId="1" xfId="3" applyNumberFormat="1" applyFill="1" applyBorder="1" applyAlignment="1" applyProtection="1">
      <alignment horizontal="right" vertical="center" wrapText="1"/>
      <protection locked="0"/>
    </xf>
    <xf numFmtId="3" fontId="1" fillId="4" borderId="1" xfId="3" applyNumberFormat="1" applyFill="1" applyBorder="1" applyAlignment="1" applyProtection="1">
      <alignment horizontal="right" vertical="center" wrapText="1"/>
      <protection locked="0"/>
    </xf>
    <xf numFmtId="164" fontId="1" fillId="0" borderId="1" xfId="3" applyNumberFormat="1" applyBorder="1" applyAlignment="1" applyProtection="1">
      <alignment horizontal="right" vertical="center" wrapText="1"/>
      <protection hidden="1"/>
    </xf>
    <xf numFmtId="165" fontId="1" fillId="4" borderId="1" xfId="3" applyNumberFormat="1" applyFill="1" applyBorder="1" applyAlignment="1" applyProtection="1">
      <alignment horizontal="right" vertical="center" wrapText="1"/>
      <protection locked="0"/>
    </xf>
    <xf numFmtId="166" fontId="1" fillId="4" borderId="1" xfId="3" applyNumberFormat="1" applyFill="1" applyBorder="1" applyAlignment="1" applyProtection="1">
      <alignment horizontal="right" vertical="center" wrapText="1"/>
      <protection locked="0"/>
    </xf>
    <xf numFmtId="0" fontId="1" fillId="4" borderId="1" xfId="3" applyFill="1" applyBorder="1" applyProtection="1">
      <alignment horizontal="left" vertical="center" wrapText="1"/>
      <protection locked="0"/>
    </xf>
    <xf numFmtId="0" fontId="1" fillId="4" borderId="11" xfId="3" applyFill="1" applyBorder="1" applyProtection="1">
      <alignment horizontal="left" vertical="center" wrapText="1"/>
      <protection locked="0"/>
    </xf>
    <xf numFmtId="0" fontId="1" fillId="0" borderId="19" xfId="3" applyBorder="1">
      <alignment horizontal="left" vertical="center" wrapText="1"/>
    </xf>
    <xf numFmtId="0" fontId="1" fillId="0" borderId="19" xfId="3" applyBorder="1" applyAlignment="1">
      <alignment horizontal="center" vertical="center" wrapText="1"/>
    </xf>
    <xf numFmtId="3" fontId="1" fillId="0" borderId="19" xfId="3" applyNumberFormat="1" applyBorder="1" applyAlignment="1">
      <alignment horizontal="right" vertical="center" wrapText="1"/>
    </xf>
    <xf numFmtId="164" fontId="1" fillId="4" borderId="19" xfId="3" applyNumberFormat="1" applyFill="1" applyBorder="1" applyAlignment="1" applyProtection="1">
      <alignment horizontal="right" vertical="center" wrapText="1"/>
      <protection locked="0"/>
    </xf>
    <xf numFmtId="3" fontId="1" fillId="4" borderId="19" xfId="3" applyNumberFormat="1" applyFill="1" applyBorder="1" applyAlignment="1" applyProtection="1">
      <alignment horizontal="right" vertical="center" wrapText="1"/>
      <protection locked="0"/>
    </xf>
    <xf numFmtId="164" fontId="1" fillId="0" borderId="19" xfId="3" applyNumberFormat="1" applyBorder="1" applyAlignment="1" applyProtection="1">
      <alignment horizontal="right" vertical="center" wrapText="1"/>
      <protection hidden="1"/>
    </xf>
    <xf numFmtId="165" fontId="1" fillId="4" borderId="19" xfId="3" applyNumberFormat="1" applyFill="1" applyBorder="1" applyAlignment="1" applyProtection="1">
      <alignment horizontal="right" vertical="center" wrapText="1"/>
      <protection locked="0"/>
    </xf>
    <xf numFmtId="166" fontId="1" fillId="4" borderId="19" xfId="3" applyNumberFormat="1" applyFill="1" applyBorder="1" applyAlignment="1" applyProtection="1">
      <alignment horizontal="right" vertical="center" wrapText="1"/>
      <protection locked="0"/>
    </xf>
    <xf numFmtId="0" fontId="1" fillId="4" borderId="19" xfId="3" applyFill="1" applyBorder="1" applyProtection="1">
      <alignment horizontal="left" vertical="center" wrapText="1"/>
      <protection locked="0"/>
    </xf>
    <xf numFmtId="0" fontId="1" fillId="4" borderId="13" xfId="3" applyFill="1" applyBorder="1" applyProtection="1">
      <alignment horizontal="left" vertical="center" wrapText="1"/>
      <protection locked="0"/>
    </xf>
    <xf numFmtId="0" fontId="3" fillId="2" borderId="2" xfId="4" applyBorder="1">
      <alignment horizontal="left" vertical="center"/>
    </xf>
    <xf numFmtId="0" fontId="1" fillId="5" borderId="2" xfId="3" applyFill="1" applyBorder="1">
      <alignment horizontal="left" vertical="center" wrapText="1"/>
    </xf>
    <xf numFmtId="0" fontId="1" fillId="0" borderId="20" xfId="3" applyBorder="1">
      <alignment horizontal="left" vertical="center" wrapText="1"/>
    </xf>
    <xf numFmtId="0" fontId="1" fillId="0" borderId="21" xfId="3" applyBorder="1">
      <alignment horizontal="left" vertical="center" wrapText="1"/>
    </xf>
    <xf numFmtId="0" fontId="1" fillId="0" borderId="22" xfId="3" applyBorder="1">
      <alignment horizontal="left" vertical="center" wrapText="1"/>
    </xf>
    <xf numFmtId="0" fontId="3" fillId="2" borderId="6" xfId="4" applyBorder="1" applyAlignment="1">
      <alignment horizontal="right" vertical="center"/>
    </xf>
    <xf numFmtId="0" fontId="1" fillId="0" borderId="9" xfId="3" applyBorder="1" applyAlignment="1">
      <alignment horizontal="right" vertical="center" wrapText="1"/>
    </xf>
    <xf numFmtId="0" fontId="1" fillId="0" borderId="11" xfId="3" applyBorder="1" applyAlignment="1">
      <alignment horizontal="right" vertical="center" wrapText="1"/>
    </xf>
    <xf numFmtId="0" fontId="1" fillId="0" borderId="13" xfId="3" applyBorder="1" applyAlignment="1">
      <alignment horizontal="right" vertical="center" wrapText="1"/>
    </xf>
    <xf numFmtId="0" fontId="4" fillId="0" borderId="15" xfId="3" applyFont="1" applyBorder="1">
      <alignment horizontal="left" vertical="center" wrapText="1"/>
    </xf>
    <xf numFmtId="164" fontId="4" fillId="0" borderId="16" xfId="3" applyNumberFormat="1" applyFont="1" applyBorder="1" applyAlignment="1" applyProtection="1">
      <alignment horizontal="right" vertical="center" wrapText="1"/>
      <protection hidden="1"/>
    </xf>
    <xf numFmtId="164" fontId="4" fillId="0" borderId="17" xfId="3" applyNumberFormat="1" applyFont="1" applyBorder="1" applyAlignment="1" applyProtection="1">
      <alignment horizontal="right" vertical="center" wrapText="1"/>
      <protection hidden="1"/>
    </xf>
    <xf numFmtId="0" fontId="1" fillId="0" borderId="16" xfId="3" applyBorder="1">
      <alignment horizontal="left" vertical="center" wrapText="1"/>
    </xf>
    <xf numFmtId="0" fontId="1" fillId="0" borderId="16" xfId="3" applyBorder="1" applyAlignment="1">
      <alignment horizontal="center" vertical="center" wrapText="1"/>
    </xf>
    <xf numFmtId="3" fontId="1" fillId="0" borderId="16" xfId="3" applyNumberFormat="1" applyBorder="1" applyAlignment="1">
      <alignment horizontal="right" vertical="center" wrapText="1"/>
    </xf>
    <xf numFmtId="164" fontId="1" fillId="4" borderId="16" xfId="3" applyNumberFormat="1" applyFill="1" applyBorder="1" applyAlignment="1" applyProtection="1">
      <alignment horizontal="right" vertical="center" wrapText="1"/>
      <protection locked="0"/>
    </xf>
    <xf numFmtId="3" fontId="1" fillId="4" borderId="16" xfId="3" applyNumberFormat="1" applyFill="1" applyBorder="1" applyAlignment="1" applyProtection="1">
      <alignment horizontal="right" vertical="center" wrapText="1"/>
      <protection locked="0"/>
    </xf>
    <xf numFmtId="164" fontId="1" fillId="0" borderId="16" xfId="3" applyNumberFormat="1" applyBorder="1" applyAlignment="1" applyProtection="1">
      <alignment horizontal="right" vertical="center" wrapText="1"/>
      <protection hidden="1"/>
    </xf>
    <xf numFmtId="165" fontId="1" fillId="4" borderId="16" xfId="3" applyNumberFormat="1" applyFill="1" applyBorder="1" applyAlignment="1" applyProtection="1">
      <alignment horizontal="right" vertical="center" wrapText="1"/>
      <protection locked="0"/>
    </xf>
    <xf numFmtId="166" fontId="1" fillId="4" borderId="16" xfId="3" applyNumberFormat="1" applyFill="1" applyBorder="1" applyAlignment="1" applyProtection="1">
      <alignment horizontal="right" vertical="center" wrapText="1"/>
      <protection locked="0"/>
    </xf>
    <xf numFmtId="0" fontId="1" fillId="4" borderId="16" xfId="3" applyFill="1" applyBorder="1" applyProtection="1">
      <alignment horizontal="left" vertical="center" wrapText="1"/>
      <protection locked="0"/>
    </xf>
    <xf numFmtId="0" fontId="1" fillId="4" borderId="17" xfId="3" applyFill="1" applyBorder="1" applyProtection="1">
      <alignment horizontal="left" vertical="center" wrapText="1"/>
      <protection locked="0"/>
    </xf>
    <xf numFmtId="0" fontId="1" fillId="0" borderId="2" xfId="3" applyBorder="1">
      <alignment horizontal="left" vertical="center" wrapText="1"/>
    </xf>
    <xf numFmtId="0" fontId="1" fillId="0" borderId="15" xfId="3" applyBorder="1" applyAlignment="1">
      <alignment horizontal="right" vertical="center" wrapText="1"/>
    </xf>
    <xf numFmtId="0" fontId="1" fillId="0" borderId="17" xfId="3" applyBorder="1" applyAlignment="1">
      <alignment horizontal="right" vertical="center" wrapText="1"/>
    </xf>
    <xf numFmtId="0" fontId="6" fillId="0" borderId="0" xfId="2" applyFont="1">
      <alignment horizontal="left" vertical="center"/>
    </xf>
    <xf numFmtId="0" fontId="2" fillId="0" borderId="0" xfId="2" applyAlignment="1">
      <alignment horizontal="right" vertical="center"/>
    </xf>
    <xf numFmtId="0" fontId="1" fillId="0" borderId="0" xfId="1" applyProtection="1">
      <alignment horizontal="left" vertical="center"/>
      <protection hidden="1"/>
    </xf>
  </cellXfs>
  <cellStyles count="5">
    <cellStyle name="JN-naslov" xfId="2"/>
    <cellStyle name="JN-naslov tabele" xfId="4"/>
    <cellStyle name="JN-navadno" xfId="1"/>
    <cellStyle name="JN-tabela" xfId="3"/>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B47"/>
  <sheetViews>
    <sheetView tabSelected="1"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0</v>
      </c>
    </row>
    <row r="5" spans="2:2" ht="13.5" thickBot="1" x14ac:dyDescent="0.3"/>
    <row r="6" spans="2:2" x14ac:dyDescent="0.25">
      <c r="B6" s="3" t="s">
        <v>1</v>
      </c>
    </row>
    <row r="7" spans="2:2" x14ac:dyDescent="0.25">
      <c r="B7" s="4"/>
    </row>
    <row r="8" spans="2:2" ht="38.25" x14ac:dyDescent="0.25">
      <c r="B8" s="4" t="s">
        <v>2</v>
      </c>
    </row>
    <row r="9" spans="2:2" x14ac:dyDescent="0.25">
      <c r="B9" s="4"/>
    </row>
    <row r="10" spans="2:2" ht="25.5" x14ac:dyDescent="0.25">
      <c r="B10" s="4" t="s">
        <v>3</v>
      </c>
    </row>
    <row r="11" spans="2:2" x14ac:dyDescent="0.25">
      <c r="B11" s="4"/>
    </row>
    <row r="12" spans="2:2" x14ac:dyDescent="0.25">
      <c r="B12" s="4" t="s">
        <v>4</v>
      </c>
    </row>
    <row r="13" spans="2:2" x14ac:dyDescent="0.25">
      <c r="B13" s="4" t="s">
        <v>5</v>
      </c>
    </row>
    <row r="14" spans="2:2" x14ac:dyDescent="0.25">
      <c r="B14" s="4" t="s">
        <v>6</v>
      </c>
    </row>
    <row r="15" spans="2:2" x14ac:dyDescent="0.25">
      <c r="B15" s="4" t="s">
        <v>7</v>
      </c>
    </row>
    <row r="16" spans="2:2" x14ac:dyDescent="0.25">
      <c r="B16" s="4" t="s">
        <v>8</v>
      </c>
    </row>
    <row r="17" spans="2:2" x14ac:dyDescent="0.25">
      <c r="B17" s="4" t="s">
        <v>9</v>
      </c>
    </row>
    <row r="18" spans="2:2" x14ac:dyDescent="0.25">
      <c r="B18" s="4" t="s">
        <v>10</v>
      </c>
    </row>
    <row r="19" spans="2:2" x14ac:dyDescent="0.25">
      <c r="B19" s="4" t="s">
        <v>11</v>
      </c>
    </row>
    <row r="20" spans="2:2" x14ac:dyDescent="0.25">
      <c r="B20" s="4" t="s">
        <v>12</v>
      </c>
    </row>
    <row r="21" spans="2:2" x14ac:dyDescent="0.25">
      <c r="B21" s="4"/>
    </row>
    <row r="22" spans="2:2" ht="25.5" x14ac:dyDescent="0.25">
      <c r="B22" s="4" t="s">
        <v>13</v>
      </c>
    </row>
    <row r="23" spans="2:2" x14ac:dyDescent="0.25">
      <c r="B23" s="4"/>
    </row>
    <row r="24" spans="2:2" x14ac:dyDescent="0.25">
      <c r="B24" s="4" t="s">
        <v>14</v>
      </c>
    </row>
    <row r="25" spans="2:2" x14ac:dyDescent="0.25">
      <c r="B25" s="4" t="s">
        <v>15</v>
      </c>
    </row>
    <row r="26" spans="2:2" x14ac:dyDescent="0.25">
      <c r="B26" s="4" t="s">
        <v>16</v>
      </c>
    </row>
    <row r="27" spans="2:2" x14ac:dyDescent="0.25">
      <c r="B27" s="4" t="s">
        <v>7</v>
      </c>
    </row>
    <row r="28" spans="2:2" x14ac:dyDescent="0.25">
      <c r="B28" s="4" t="s">
        <v>8</v>
      </c>
    </row>
    <row r="29" spans="2:2" x14ac:dyDescent="0.25">
      <c r="B29" s="4" t="s">
        <v>17</v>
      </c>
    </row>
    <row r="30" spans="2:2" x14ac:dyDescent="0.25">
      <c r="B30" s="4" t="s">
        <v>10</v>
      </c>
    </row>
    <row r="31" spans="2:2" x14ac:dyDescent="0.25">
      <c r="B31" s="4" t="s">
        <v>11</v>
      </c>
    </row>
    <row r="32" spans="2:2" x14ac:dyDescent="0.25">
      <c r="B32" s="4" t="s">
        <v>12</v>
      </c>
    </row>
    <row r="33" spans="2:2" x14ac:dyDescent="0.25">
      <c r="B33" s="4"/>
    </row>
    <row r="34" spans="2:2" x14ac:dyDescent="0.25">
      <c r="B34" s="4" t="s">
        <v>18</v>
      </c>
    </row>
    <row r="35" spans="2:2" ht="25.5" x14ac:dyDescent="0.25">
      <c r="B35" s="4" t="s">
        <v>19</v>
      </c>
    </row>
    <row r="36" spans="2:2" x14ac:dyDescent="0.25">
      <c r="B36" s="4" t="s">
        <v>6</v>
      </c>
    </row>
    <row r="37" spans="2:2" x14ac:dyDescent="0.25">
      <c r="B37" s="4" t="s">
        <v>7</v>
      </c>
    </row>
    <row r="38" spans="2:2" x14ac:dyDescent="0.25">
      <c r="B38" s="4" t="s">
        <v>12</v>
      </c>
    </row>
    <row r="39" spans="2:2" x14ac:dyDescent="0.25">
      <c r="B39" s="4"/>
    </row>
    <row r="40" spans="2:2" x14ac:dyDescent="0.25">
      <c r="B40" s="4" t="s">
        <v>20</v>
      </c>
    </row>
    <row r="41" spans="2:2" x14ac:dyDescent="0.25">
      <c r="B41" s="4"/>
    </row>
    <row r="42" spans="2:2" ht="25.5" x14ac:dyDescent="0.25">
      <c r="B42" s="4" t="s">
        <v>21</v>
      </c>
    </row>
    <row r="43" spans="2:2" x14ac:dyDescent="0.25">
      <c r="B43" s="4"/>
    </row>
    <row r="44" spans="2:2" x14ac:dyDescent="0.25">
      <c r="B44" s="4" t="s">
        <v>22</v>
      </c>
    </row>
    <row r="45" spans="2:2" x14ac:dyDescent="0.25">
      <c r="B45" s="4" t="s">
        <v>23</v>
      </c>
    </row>
    <row r="46" spans="2:2" x14ac:dyDescent="0.25">
      <c r="B46" s="4" t="s">
        <v>24</v>
      </c>
    </row>
    <row r="47" spans="2:2" ht="13.5" thickBot="1" x14ac:dyDescent="0.3">
      <c r="B47" s="5"/>
    </row>
  </sheetData>
  <sheetProtection algorithmName="SHA-512" hashValue="PYeKCkfkCR3sHs6asWTRsPZj7WHHfWilfQq+1axa/7qA3/8/TcLWr4Ulcf0efE9p4mki5JbPyq1SlOiuiyGvVg==" saltValue="moL/p55teFbwxRRFyNXBMw=="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16-35/21&amp;RStran &amp;P od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5"/>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25</v>
      </c>
      <c r="C4" s="8"/>
    </row>
    <row r="5" spans="2:3" ht="20.100000000000001" customHeight="1" x14ac:dyDescent="0.25">
      <c r="B5" s="9" t="s">
        <v>26</v>
      </c>
      <c r="C5" s="10" t="s">
        <v>35</v>
      </c>
    </row>
    <row r="6" spans="2:3" ht="20.100000000000001" customHeight="1" x14ac:dyDescent="0.25">
      <c r="B6" s="11" t="s">
        <v>27</v>
      </c>
      <c r="C6" s="12" t="s">
        <v>36</v>
      </c>
    </row>
    <row r="7" spans="2:3" ht="27" customHeight="1" x14ac:dyDescent="0.25">
      <c r="B7" s="11" t="s">
        <v>28</v>
      </c>
      <c r="C7" s="12" t="s">
        <v>37</v>
      </c>
    </row>
    <row r="8" spans="2:3" ht="42.95" customHeight="1" x14ac:dyDescent="0.25">
      <c r="B8" s="11" t="s">
        <v>29</v>
      </c>
      <c r="C8" s="12"/>
    </row>
    <row r="9" spans="2:3" ht="20.100000000000001" customHeight="1" x14ac:dyDescent="0.25">
      <c r="B9" s="11" t="s">
        <v>30</v>
      </c>
      <c r="C9" s="12"/>
    </row>
    <row r="10" spans="2:3" ht="20.100000000000001" customHeight="1" x14ac:dyDescent="0.25">
      <c r="B10" s="11" t="s">
        <v>31</v>
      </c>
      <c r="C10" s="12" t="s">
        <v>38</v>
      </c>
    </row>
    <row r="11" spans="2:3" ht="20.100000000000001" customHeight="1" x14ac:dyDescent="0.25">
      <c r="B11" s="11" t="s">
        <v>32</v>
      </c>
      <c r="C11" s="12" t="s">
        <v>39</v>
      </c>
    </row>
    <row r="12" spans="2:3" ht="20.100000000000001" customHeight="1" x14ac:dyDescent="0.25">
      <c r="B12" s="11" t="s">
        <v>33</v>
      </c>
      <c r="C12" s="12" t="s">
        <v>40</v>
      </c>
    </row>
    <row r="13" spans="2:3" ht="20.100000000000001" customHeight="1" thickBot="1" x14ac:dyDescent="0.3">
      <c r="B13" s="13" t="s">
        <v>34</v>
      </c>
      <c r="C13" s="14"/>
    </row>
    <row r="15" spans="2:3" x14ac:dyDescent="0.25">
      <c r="B15" s="6" t="s">
        <v>41</v>
      </c>
    </row>
  </sheetData>
  <sheetProtection algorithmName="SHA-512" hashValue="JphUmdVcQtRfrDAOBgejM9RkaO+A5a/Ypm5neIFz9DjIGtXUfVoQIsonlKVcI1pEAExur3pjr82D8zTchFxP+A==" saltValue="WydLIUPS2hGWqUYe6jjmUg=="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16-35/21&amp;RStran &amp;P od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1"/>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42</v>
      </c>
      <c r="C4" s="8"/>
    </row>
    <row r="5" spans="2:3" ht="20.100000000000001" customHeight="1" x14ac:dyDescent="0.25">
      <c r="B5" s="9" t="s">
        <v>43</v>
      </c>
      <c r="C5" s="15"/>
    </row>
    <row r="6" spans="2:3" ht="20.100000000000001" customHeight="1" x14ac:dyDescent="0.25">
      <c r="B6" s="11" t="s">
        <v>44</v>
      </c>
      <c r="C6" s="16"/>
    </row>
    <row r="7" spans="2:3" ht="27" customHeight="1" x14ac:dyDescent="0.25">
      <c r="B7" s="11" t="s">
        <v>45</v>
      </c>
      <c r="C7" s="16"/>
    </row>
    <row r="8" spans="2:3" ht="20.100000000000001" customHeight="1" x14ac:dyDescent="0.25">
      <c r="B8" s="11" t="s">
        <v>46</v>
      </c>
      <c r="C8" s="16"/>
    </row>
    <row r="9" spans="2:3" ht="20.100000000000001" customHeight="1" x14ac:dyDescent="0.25">
      <c r="B9" s="11" t="s">
        <v>47</v>
      </c>
      <c r="C9" s="16"/>
    </row>
    <row r="10" spans="2:3" ht="20.100000000000001" customHeight="1" x14ac:dyDescent="0.25">
      <c r="B10" s="11" t="s">
        <v>48</v>
      </c>
      <c r="C10" s="16"/>
    </row>
    <row r="11" spans="2:3" ht="20.100000000000001" customHeight="1" thickBot="1" x14ac:dyDescent="0.3">
      <c r="B11" s="13" t="s">
        <v>49</v>
      </c>
      <c r="C11" s="17"/>
    </row>
  </sheetData>
  <sheetProtection algorithmName="SHA-512" hashValue="Mk/Aw68qUekpw4WRazEt1dAHv6LJINSthfYjWKimUw7M7h5BpKcPB86rrdhzDEQIj5lQWVMn145KuunCA9bKYg==" saltValue="yCC9mU8FDyD76HRy1s47vA=="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16-35/21&amp;RStran &amp;P od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
  <sheetViews>
    <sheetView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50</v>
      </c>
    </row>
  </sheetData>
  <sheetProtection algorithmName="SHA-512" hashValue="dUBGRgaQ4ZUkLft78EjZaXhqJ4grBfrxyaDBKda8lUKvWgACp3hFZiZHdUUS2O8oWXuugw/9bALXM9pVyNo4DQ==" saltValue="zM1EUznhXqHt+T2Vth3abQ=="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16-35/21&amp;RStran &amp;P od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85"/>
  <sheetViews>
    <sheetView topLeftCell="B1" workbookViewId="0"/>
  </sheetViews>
  <sheetFormatPr defaultRowHeight="12.75" x14ac:dyDescent="0.25"/>
  <cols>
    <col min="1" max="1" width="15.7109375" style="1" hidden="1" customWidth="1"/>
    <col min="2" max="2" width="7.28515625" style="1" customWidth="1"/>
    <col min="3" max="3" width="57.28515625" style="1" customWidth="1"/>
    <col min="4" max="4" width="81.5703125" style="1" customWidth="1"/>
    <col min="5" max="5" width="61" style="1" customWidth="1"/>
    <col min="6" max="6" width="28" style="1" customWidth="1"/>
    <col min="7" max="7" width="23.5703125"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7" t="s">
        <v>51</v>
      </c>
    </row>
    <row r="5" spans="1:25" ht="18" x14ac:dyDescent="0.25">
      <c r="B5" s="78" t="s">
        <v>52</v>
      </c>
      <c r="C5" s="2" t="s">
        <v>53</v>
      </c>
    </row>
    <row r="7" spans="1:25" x14ac:dyDescent="0.25">
      <c r="C7" s="79" t="str">
        <f>IF('2. Podatki o ponudniku'!C5&lt;&gt;"","Naziv ponudnika: " &amp; '2. Podatki o ponudniku'!C5,"")</f>
        <v/>
      </c>
    </row>
    <row r="8" spans="1:25" x14ac:dyDescent="0.25">
      <c r="C8" s="79" t="str">
        <f>IF('2. Podatki o ponudniku'!C7&lt;&gt;"","Identifikacijska številka za DDV: " &amp; '2. Podatki o ponudniku'!C7,"")</f>
        <v/>
      </c>
    </row>
    <row r="10" spans="1:25" ht="13.5" thickBot="1" x14ac:dyDescent="0.3"/>
    <row r="11" spans="1:25" ht="13.5" thickBot="1" x14ac:dyDescent="0.3">
      <c r="A11" s="52" t="s">
        <v>54</v>
      </c>
      <c r="B11" s="57" t="s">
        <v>55</v>
      </c>
      <c r="C11" s="18" t="s">
        <v>56</v>
      </c>
      <c r="D11" s="18"/>
      <c r="E11" s="18"/>
      <c r="F11" s="18"/>
      <c r="G11" s="18"/>
      <c r="H11" s="18" t="s">
        <v>57</v>
      </c>
      <c r="I11" s="18"/>
      <c r="J11" s="8"/>
      <c r="K11" s="7"/>
      <c r="L11" s="18" t="s">
        <v>58</v>
      </c>
      <c r="M11" s="18"/>
      <c r="N11" s="18"/>
      <c r="O11" s="18"/>
      <c r="P11" s="18"/>
      <c r="Q11" s="18"/>
      <c r="R11" s="18"/>
      <c r="S11" s="18"/>
      <c r="T11" s="18"/>
      <c r="U11" s="18"/>
      <c r="V11" s="18"/>
      <c r="W11" s="18"/>
      <c r="X11" s="18"/>
      <c r="Y11" s="8"/>
    </row>
    <row r="12" spans="1:25" ht="51.75" thickBot="1" x14ac:dyDescent="0.3">
      <c r="A12" s="53" t="s">
        <v>59</v>
      </c>
      <c r="B12" s="19" t="s">
        <v>60</v>
      </c>
      <c r="C12" s="20" t="s">
        <v>61</v>
      </c>
      <c r="D12" s="20" t="s">
        <v>62</v>
      </c>
      <c r="E12" s="20" t="s">
        <v>63</v>
      </c>
      <c r="F12" s="20" t="s">
        <v>64</v>
      </c>
      <c r="G12" s="20" t="s">
        <v>65</v>
      </c>
      <c r="H12" s="20" t="s">
        <v>66</v>
      </c>
      <c r="I12" s="20" t="s">
        <v>67</v>
      </c>
      <c r="J12" s="21" t="s">
        <v>68</v>
      </c>
      <c r="K12" s="19" t="s">
        <v>69</v>
      </c>
      <c r="L12" s="20" t="s">
        <v>70</v>
      </c>
      <c r="M12" s="20" t="s">
        <v>71</v>
      </c>
      <c r="N12" s="20" t="s">
        <v>72</v>
      </c>
      <c r="O12" s="20" t="s">
        <v>73</v>
      </c>
      <c r="P12" s="20" t="s">
        <v>74</v>
      </c>
      <c r="Q12" s="20" t="s">
        <v>75</v>
      </c>
      <c r="R12" s="20" t="s">
        <v>76</v>
      </c>
      <c r="S12" s="20" t="s">
        <v>77</v>
      </c>
      <c r="T12" s="20" t="s">
        <v>78</v>
      </c>
      <c r="U12" s="20" t="s">
        <v>79</v>
      </c>
      <c r="V12" s="20" t="s">
        <v>80</v>
      </c>
      <c r="W12" s="20" t="s">
        <v>81</v>
      </c>
      <c r="X12" s="20" t="s">
        <v>82</v>
      </c>
      <c r="Y12" s="21" t="s">
        <v>83</v>
      </c>
    </row>
    <row r="13" spans="1:25" ht="25.5" x14ac:dyDescent="0.25">
      <c r="A13" s="54" t="s">
        <v>84</v>
      </c>
      <c r="B13" s="9">
        <v>1</v>
      </c>
      <c r="C13" s="22" t="s">
        <v>85</v>
      </c>
      <c r="D13" s="22" t="s">
        <v>86</v>
      </c>
      <c r="E13" s="22" t="s">
        <v>87</v>
      </c>
      <c r="F13" s="22" t="s">
        <v>88</v>
      </c>
      <c r="G13" s="22" t="s">
        <v>89</v>
      </c>
      <c r="H13" s="23" t="s">
        <v>90</v>
      </c>
      <c r="I13" s="24">
        <v>20</v>
      </c>
      <c r="J13" s="58"/>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ht="25.5" x14ac:dyDescent="0.25">
      <c r="A14" s="55" t="s">
        <v>84</v>
      </c>
      <c r="B14" s="11">
        <v>2</v>
      </c>
      <c r="C14" s="32" t="s">
        <v>91</v>
      </c>
      <c r="D14" s="32" t="s">
        <v>86</v>
      </c>
      <c r="E14" s="32" t="s">
        <v>87</v>
      </c>
      <c r="F14" s="32" t="s">
        <v>88</v>
      </c>
      <c r="G14" s="32" t="s">
        <v>89</v>
      </c>
      <c r="H14" s="33" t="s">
        <v>90</v>
      </c>
      <c r="I14" s="34">
        <v>40</v>
      </c>
      <c r="J14" s="59"/>
      <c r="K14" s="11">
        <v>1</v>
      </c>
      <c r="L14" s="35"/>
      <c r="M14" s="36"/>
      <c r="N14" s="37">
        <f>IF(M14&gt;0,ROUND(L14/M14,4),0)</f>
        <v>0</v>
      </c>
      <c r="O14" s="38"/>
      <c r="P14" s="39"/>
      <c r="Q14" s="37">
        <f>ROUND(ROUND(N14,4)*(1-O14),4)</f>
        <v>0</v>
      </c>
      <c r="R14" s="37">
        <f>ROUND(ROUND(Q14,4)*(1+P14),4)</f>
        <v>0</v>
      </c>
      <c r="S14" s="37">
        <f>ROUND($I14*Q14,4)</f>
        <v>0</v>
      </c>
      <c r="T14" s="37">
        <f>ROUND($I14*R14,4)</f>
        <v>0</v>
      </c>
      <c r="U14" s="40"/>
      <c r="V14" s="40"/>
      <c r="W14" s="40"/>
      <c r="X14" s="40"/>
      <c r="Y14" s="41"/>
    </row>
    <row r="15" spans="1:25" ht="26.25" thickBot="1" x14ac:dyDescent="0.3">
      <c r="A15" s="56" t="s">
        <v>84</v>
      </c>
      <c r="B15" s="13">
        <v>3</v>
      </c>
      <c r="C15" s="42" t="s">
        <v>92</v>
      </c>
      <c r="D15" s="42" t="s">
        <v>86</v>
      </c>
      <c r="E15" s="42" t="s">
        <v>87</v>
      </c>
      <c r="F15" s="42" t="s">
        <v>88</v>
      </c>
      <c r="G15" s="42" t="s">
        <v>89</v>
      </c>
      <c r="H15" s="43" t="s">
        <v>90</v>
      </c>
      <c r="I15" s="44">
        <v>20</v>
      </c>
      <c r="J15" s="60"/>
      <c r="K15" s="13">
        <v>1</v>
      </c>
      <c r="L15" s="45"/>
      <c r="M15" s="46"/>
      <c r="N15" s="47">
        <f>IF(M15&gt;0,ROUND(L15/M15,4),0)</f>
        <v>0</v>
      </c>
      <c r="O15" s="48"/>
      <c r="P15" s="49"/>
      <c r="Q15" s="47">
        <f>ROUND(ROUND(N15,4)*(1-O15),4)</f>
        <v>0</v>
      </c>
      <c r="R15" s="47">
        <f>ROUND(ROUND(Q15,4)*(1+P15),4)</f>
        <v>0</v>
      </c>
      <c r="S15" s="47">
        <f>ROUND($I15*Q15,4)</f>
        <v>0</v>
      </c>
      <c r="T15" s="47">
        <f>ROUND($I15*R15,4)</f>
        <v>0</v>
      </c>
      <c r="U15" s="50"/>
      <c r="V15" s="50"/>
      <c r="W15" s="50"/>
      <c r="X15" s="50"/>
      <c r="Y15" s="51"/>
    </row>
    <row r="16" spans="1:25" ht="13.5" thickBot="1" x14ac:dyDescent="0.3">
      <c r="R16" s="61" t="s">
        <v>93</v>
      </c>
      <c r="S16" s="62">
        <f>SUM(S13:S15)</f>
        <v>0</v>
      </c>
      <c r="T16" s="63">
        <f>SUM(T13:T15)</f>
        <v>0</v>
      </c>
    </row>
    <row r="18" spans="1:25" ht="13.5" thickBot="1" x14ac:dyDescent="0.3"/>
    <row r="19" spans="1:25" ht="13.5" thickBot="1" x14ac:dyDescent="0.3">
      <c r="A19" s="52" t="s">
        <v>54</v>
      </c>
      <c r="B19" s="57" t="s">
        <v>94</v>
      </c>
      <c r="C19" s="18" t="s">
        <v>95</v>
      </c>
      <c r="D19" s="18"/>
      <c r="E19" s="18"/>
      <c r="F19" s="18"/>
      <c r="G19" s="18"/>
      <c r="H19" s="18" t="s">
        <v>57</v>
      </c>
      <c r="I19" s="18"/>
      <c r="J19" s="8"/>
      <c r="K19" s="7"/>
      <c r="L19" s="18" t="s">
        <v>96</v>
      </c>
      <c r="M19" s="18"/>
      <c r="N19" s="18"/>
      <c r="O19" s="18"/>
      <c r="P19" s="18"/>
      <c r="Q19" s="18"/>
      <c r="R19" s="18"/>
      <c r="S19" s="18"/>
      <c r="T19" s="18"/>
      <c r="U19" s="18"/>
      <c r="V19" s="18"/>
      <c r="W19" s="18"/>
      <c r="X19" s="18"/>
      <c r="Y19" s="8"/>
    </row>
    <row r="20" spans="1:25" ht="51.75" thickBot="1" x14ac:dyDescent="0.3">
      <c r="A20" s="53" t="s">
        <v>59</v>
      </c>
      <c r="B20" s="19" t="s">
        <v>60</v>
      </c>
      <c r="C20" s="20" t="s">
        <v>61</v>
      </c>
      <c r="D20" s="20" t="s">
        <v>62</v>
      </c>
      <c r="E20" s="20" t="s">
        <v>63</v>
      </c>
      <c r="F20" s="20" t="s">
        <v>64</v>
      </c>
      <c r="G20" s="20" t="s">
        <v>65</v>
      </c>
      <c r="H20" s="20" t="s">
        <v>66</v>
      </c>
      <c r="I20" s="20" t="s">
        <v>67</v>
      </c>
      <c r="J20" s="21" t="s">
        <v>68</v>
      </c>
      <c r="K20" s="19" t="s">
        <v>69</v>
      </c>
      <c r="L20" s="20" t="s">
        <v>70</v>
      </c>
      <c r="M20" s="20" t="s">
        <v>71</v>
      </c>
      <c r="N20" s="20" t="s">
        <v>72</v>
      </c>
      <c r="O20" s="20" t="s">
        <v>73</v>
      </c>
      <c r="P20" s="20" t="s">
        <v>74</v>
      </c>
      <c r="Q20" s="20" t="s">
        <v>75</v>
      </c>
      <c r="R20" s="20" t="s">
        <v>76</v>
      </c>
      <c r="S20" s="20" t="s">
        <v>77</v>
      </c>
      <c r="T20" s="20" t="s">
        <v>78</v>
      </c>
      <c r="U20" s="20" t="s">
        <v>79</v>
      </c>
      <c r="V20" s="20" t="s">
        <v>80</v>
      </c>
      <c r="W20" s="20" t="s">
        <v>81</v>
      </c>
      <c r="X20" s="20" t="s">
        <v>82</v>
      </c>
      <c r="Y20" s="21" t="s">
        <v>83</v>
      </c>
    </row>
    <row r="21" spans="1:25" ht="51" x14ac:dyDescent="0.25">
      <c r="A21" s="54" t="s">
        <v>97</v>
      </c>
      <c r="B21" s="9">
        <v>1</v>
      </c>
      <c r="C21" s="22" t="s">
        <v>98</v>
      </c>
      <c r="D21" s="22" t="s">
        <v>99</v>
      </c>
      <c r="E21" s="22" t="s">
        <v>100</v>
      </c>
      <c r="F21" s="22" t="s">
        <v>101</v>
      </c>
      <c r="G21" s="22" t="s">
        <v>89</v>
      </c>
      <c r="H21" s="23" t="s">
        <v>90</v>
      </c>
      <c r="I21" s="24">
        <v>1</v>
      </c>
      <c r="J21" s="58"/>
      <c r="K21" s="9">
        <v>1</v>
      </c>
      <c r="L21" s="25"/>
      <c r="M21" s="26"/>
      <c r="N21" s="27">
        <f>IF(M21&gt;0,ROUND(L21/M21,4),0)</f>
        <v>0</v>
      </c>
      <c r="O21" s="28"/>
      <c r="P21" s="29"/>
      <c r="Q21" s="27">
        <f>ROUND(ROUND(N21,4)*(1-O21),4)</f>
        <v>0</v>
      </c>
      <c r="R21" s="27">
        <f>ROUND(ROUND(Q21,4)*(1+P21),4)</f>
        <v>0</v>
      </c>
      <c r="S21" s="27">
        <f>ROUND($I21*Q21,4)</f>
        <v>0</v>
      </c>
      <c r="T21" s="27">
        <f>ROUND($I21*R21,4)</f>
        <v>0</v>
      </c>
      <c r="U21" s="30"/>
      <c r="V21" s="30"/>
      <c r="W21" s="30"/>
      <c r="X21" s="30"/>
      <c r="Y21" s="31"/>
    </row>
    <row r="22" spans="1:25" ht="51.75" thickBot="1" x14ac:dyDescent="0.3">
      <c r="A22" s="56" t="s">
        <v>102</v>
      </c>
      <c r="B22" s="13">
        <v>2</v>
      </c>
      <c r="C22" s="42" t="s">
        <v>103</v>
      </c>
      <c r="D22" s="42" t="s">
        <v>104</v>
      </c>
      <c r="E22" s="42" t="s">
        <v>100</v>
      </c>
      <c r="F22" s="42" t="s">
        <v>101</v>
      </c>
      <c r="G22" s="42" t="s">
        <v>89</v>
      </c>
      <c r="H22" s="43" t="s">
        <v>90</v>
      </c>
      <c r="I22" s="44">
        <v>1</v>
      </c>
      <c r="J22" s="60"/>
      <c r="K22" s="13">
        <v>1</v>
      </c>
      <c r="L22" s="45"/>
      <c r="M22" s="46"/>
      <c r="N22" s="47">
        <f>IF(M22&gt;0,ROUND(L22/M22,4),0)</f>
        <v>0</v>
      </c>
      <c r="O22" s="48"/>
      <c r="P22" s="49"/>
      <c r="Q22" s="47">
        <f>ROUND(ROUND(N22,4)*(1-O22),4)</f>
        <v>0</v>
      </c>
      <c r="R22" s="47">
        <f>ROUND(ROUND(Q22,4)*(1+P22),4)</f>
        <v>0</v>
      </c>
      <c r="S22" s="47">
        <f>ROUND($I22*Q22,4)</f>
        <v>0</v>
      </c>
      <c r="T22" s="47">
        <f>ROUND($I22*R22,4)</f>
        <v>0</v>
      </c>
      <c r="U22" s="50"/>
      <c r="V22" s="50"/>
      <c r="W22" s="50"/>
      <c r="X22" s="50"/>
      <c r="Y22" s="51"/>
    </row>
    <row r="23" spans="1:25" ht="13.5" thickBot="1" x14ac:dyDescent="0.3">
      <c r="R23" s="61" t="s">
        <v>93</v>
      </c>
      <c r="S23" s="62">
        <f>SUM(S21:S22)</f>
        <v>0</v>
      </c>
      <c r="T23" s="63">
        <f>SUM(T21:T22)</f>
        <v>0</v>
      </c>
    </row>
    <row r="25" spans="1:25" ht="13.5" thickBot="1" x14ac:dyDescent="0.3"/>
    <row r="26" spans="1:25" ht="13.5" thickBot="1" x14ac:dyDescent="0.3">
      <c r="A26" s="52" t="s">
        <v>54</v>
      </c>
      <c r="B26" s="57" t="s">
        <v>105</v>
      </c>
      <c r="C26" s="18" t="s">
        <v>106</v>
      </c>
      <c r="D26" s="18"/>
      <c r="E26" s="18"/>
      <c r="F26" s="18"/>
      <c r="G26" s="18"/>
      <c r="H26" s="18" t="s">
        <v>107</v>
      </c>
      <c r="I26" s="18"/>
      <c r="J26" s="8"/>
      <c r="K26" s="7"/>
      <c r="L26" s="18" t="s">
        <v>108</v>
      </c>
      <c r="M26" s="18"/>
      <c r="N26" s="18"/>
      <c r="O26" s="18"/>
      <c r="P26" s="18"/>
      <c r="Q26" s="18"/>
      <c r="R26" s="18"/>
      <c r="S26" s="18"/>
      <c r="T26" s="18"/>
      <c r="U26" s="18"/>
      <c r="V26" s="18"/>
      <c r="W26" s="18"/>
      <c r="X26" s="18"/>
      <c r="Y26" s="8"/>
    </row>
    <row r="27" spans="1:25" ht="51.75" thickBot="1" x14ac:dyDescent="0.3">
      <c r="A27" s="53" t="s">
        <v>59</v>
      </c>
      <c r="B27" s="19" t="s">
        <v>60</v>
      </c>
      <c r="C27" s="20" t="s">
        <v>61</v>
      </c>
      <c r="D27" s="20" t="s">
        <v>62</v>
      </c>
      <c r="E27" s="20" t="s">
        <v>63</v>
      </c>
      <c r="F27" s="20" t="s">
        <v>64</v>
      </c>
      <c r="G27" s="20" t="s">
        <v>65</v>
      </c>
      <c r="H27" s="20" t="s">
        <v>66</v>
      </c>
      <c r="I27" s="20" t="s">
        <v>67</v>
      </c>
      <c r="J27" s="21" t="s">
        <v>68</v>
      </c>
      <c r="K27" s="19" t="s">
        <v>69</v>
      </c>
      <c r="L27" s="20" t="s">
        <v>70</v>
      </c>
      <c r="M27" s="20" t="s">
        <v>71</v>
      </c>
      <c r="N27" s="20" t="s">
        <v>72</v>
      </c>
      <c r="O27" s="20" t="s">
        <v>73</v>
      </c>
      <c r="P27" s="20" t="s">
        <v>74</v>
      </c>
      <c r="Q27" s="20" t="s">
        <v>75</v>
      </c>
      <c r="R27" s="20" t="s">
        <v>76</v>
      </c>
      <c r="S27" s="20" t="s">
        <v>77</v>
      </c>
      <c r="T27" s="20" t="s">
        <v>78</v>
      </c>
      <c r="U27" s="20" t="s">
        <v>79</v>
      </c>
      <c r="V27" s="20" t="s">
        <v>80</v>
      </c>
      <c r="W27" s="20" t="s">
        <v>81</v>
      </c>
      <c r="X27" s="20" t="s">
        <v>82</v>
      </c>
      <c r="Y27" s="21" t="s">
        <v>83</v>
      </c>
    </row>
    <row r="28" spans="1:25" ht="90" thickBot="1" x14ac:dyDescent="0.3">
      <c r="A28" s="74" t="s">
        <v>109</v>
      </c>
      <c r="B28" s="75">
        <v>1</v>
      </c>
      <c r="C28" s="64" t="s">
        <v>110</v>
      </c>
      <c r="D28" s="64" t="s">
        <v>111</v>
      </c>
      <c r="E28" s="64" t="s">
        <v>112</v>
      </c>
      <c r="F28" s="64" t="s">
        <v>113</v>
      </c>
      <c r="G28" s="64" t="s">
        <v>89</v>
      </c>
      <c r="H28" s="65" t="s">
        <v>90</v>
      </c>
      <c r="I28" s="66">
        <v>25</v>
      </c>
      <c r="J28" s="76"/>
      <c r="K28" s="75">
        <v>1</v>
      </c>
      <c r="L28" s="67"/>
      <c r="M28" s="68"/>
      <c r="N28" s="69">
        <f>IF(M28&gt;0,ROUND(L28/M28,4),0)</f>
        <v>0</v>
      </c>
      <c r="O28" s="70"/>
      <c r="P28" s="71"/>
      <c r="Q28" s="69">
        <f>ROUND(ROUND(N28,4)*(1-O28),4)</f>
        <v>0</v>
      </c>
      <c r="R28" s="69">
        <f>ROUND(ROUND(Q28,4)*(1+P28),4)</f>
        <v>0</v>
      </c>
      <c r="S28" s="69">
        <f>ROUND($I28*Q28,4)</f>
        <v>0</v>
      </c>
      <c r="T28" s="69">
        <f>ROUND($I28*R28,4)</f>
        <v>0</v>
      </c>
      <c r="U28" s="72"/>
      <c r="V28" s="72"/>
      <c r="W28" s="72"/>
      <c r="X28" s="72"/>
      <c r="Y28" s="73"/>
    </row>
    <row r="29" spans="1:25" ht="13.5" thickBot="1" x14ac:dyDescent="0.3">
      <c r="R29" s="61" t="s">
        <v>93</v>
      </c>
      <c r="S29" s="62">
        <f>SUM(S28:S28)</f>
        <v>0</v>
      </c>
      <c r="T29" s="63">
        <f>SUM(T28:T28)</f>
        <v>0</v>
      </c>
    </row>
    <row r="31" spans="1:25" ht="13.5" thickBot="1" x14ac:dyDescent="0.3"/>
    <row r="32" spans="1:25" ht="13.5" thickBot="1" x14ac:dyDescent="0.3">
      <c r="A32" s="52" t="s">
        <v>54</v>
      </c>
      <c r="B32" s="57" t="s">
        <v>114</v>
      </c>
      <c r="C32" s="18" t="s">
        <v>115</v>
      </c>
      <c r="D32" s="18"/>
      <c r="E32" s="18"/>
      <c r="F32" s="18"/>
      <c r="G32" s="18"/>
      <c r="H32" s="18" t="s">
        <v>107</v>
      </c>
      <c r="I32" s="18"/>
      <c r="J32" s="8"/>
      <c r="K32" s="7"/>
      <c r="L32" s="18" t="s">
        <v>116</v>
      </c>
      <c r="M32" s="18"/>
      <c r="N32" s="18"/>
      <c r="O32" s="18"/>
      <c r="P32" s="18"/>
      <c r="Q32" s="18"/>
      <c r="R32" s="18"/>
      <c r="S32" s="18"/>
      <c r="T32" s="18"/>
      <c r="U32" s="18"/>
      <c r="V32" s="18"/>
      <c r="W32" s="18"/>
      <c r="X32" s="18"/>
      <c r="Y32" s="8"/>
    </row>
    <row r="33" spans="1:25" ht="51.75" thickBot="1" x14ac:dyDescent="0.3">
      <c r="A33" s="53" t="s">
        <v>59</v>
      </c>
      <c r="B33" s="19" t="s">
        <v>60</v>
      </c>
      <c r="C33" s="20" t="s">
        <v>61</v>
      </c>
      <c r="D33" s="20" t="s">
        <v>62</v>
      </c>
      <c r="E33" s="20" t="s">
        <v>63</v>
      </c>
      <c r="F33" s="20" t="s">
        <v>64</v>
      </c>
      <c r="G33" s="20" t="s">
        <v>65</v>
      </c>
      <c r="H33" s="20" t="s">
        <v>66</v>
      </c>
      <c r="I33" s="20" t="s">
        <v>67</v>
      </c>
      <c r="J33" s="21" t="s">
        <v>68</v>
      </c>
      <c r="K33" s="19" t="s">
        <v>69</v>
      </c>
      <c r="L33" s="20" t="s">
        <v>70</v>
      </c>
      <c r="M33" s="20" t="s">
        <v>71</v>
      </c>
      <c r="N33" s="20" t="s">
        <v>72</v>
      </c>
      <c r="O33" s="20" t="s">
        <v>73</v>
      </c>
      <c r="P33" s="20" t="s">
        <v>74</v>
      </c>
      <c r="Q33" s="20" t="s">
        <v>75</v>
      </c>
      <c r="R33" s="20" t="s">
        <v>76</v>
      </c>
      <c r="S33" s="20" t="s">
        <v>77</v>
      </c>
      <c r="T33" s="20" t="s">
        <v>78</v>
      </c>
      <c r="U33" s="20" t="s">
        <v>79</v>
      </c>
      <c r="V33" s="20" t="s">
        <v>80</v>
      </c>
      <c r="W33" s="20" t="s">
        <v>81</v>
      </c>
      <c r="X33" s="20" t="s">
        <v>82</v>
      </c>
      <c r="Y33" s="21" t="s">
        <v>83</v>
      </c>
    </row>
    <row r="34" spans="1:25" ht="13.5" thickBot="1" x14ac:dyDescent="0.3">
      <c r="A34" s="74" t="s">
        <v>117</v>
      </c>
      <c r="B34" s="75">
        <v>1</v>
      </c>
      <c r="C34" s="64" t="s">
        <v>118</v>
      </c>
      <c r="D34" s="64" t="s">
        <v>119</v>
      </c>
      <c r="E34" s="64" t="s">
        <v>120</v>
      </c>
      <c r="F34" s="64" t="s">
        <v>121</v>
      </c>
      <c r="G34" s="64" t="s">
        <v>89</v>
      </c>
      <c r="H34" s="65" t="s">
        <v>90</v>
      </c>
      <c r="I34" s="66">
        <v>10</v>
      </c>
      <c r="J34" s="76"/>
      <c r="K34" s="75">
        <v>1</v>
      </c>
      <c r="L34" s="67"/>
      <c r="M34" s="68"/>
      <c r="N34" s="69">
        <f>IF(M34&gt;0,ROUND(L34/M34,4),0)</f>
        <v>0</v>
      </c>
      <c r="O34" s="70"/>
      <c r="P34" s="71"/>
      <c r="Q34" s="69">
        <f>ROUND(ROUND(N34,4)*(1-O34),4)</f>
        <v>0</v>
      </c>
      <c r="R34" s="69">
        <f>ROUND(ROUND(Q34,4)*(1+P34),4)</f>
        <v>0</v>
      </c>
      <c r="S34" s="69">
        <f>ROUND($I34*Q34,4)</f>
        <v>0</v>
      </c>
      <c r="T34" s="69">
        <f>ROUND($I34*R34,4)</f>
        <v>0</v>
      </c>
      <c r="U34" s="72"/>
      <c r="V34" s="72"/>
      <c r="W34" s="72"/>
      <c r="X34" s="72"/>
      <c r="Y34" s="73"/>
    </row>
    <row r="35" spans="1:25" ht="13.5" thickBot="1" x14ac:dyDescent="0.3">
      <c r="R35" s="61" t="s">
        <v>93</v>
      </c>
      <c r="S35" s="62">
        <f>SUM(S34:S34)</f>
        <v>0</v>
      </c>
      <c r="T35" s="63">
        <f>SUM(T34:T34)</f>
        <v>0</v>
      </c>
    </row>
    <row r="37" spans="1:25" ht="13.5" thickBot="1" x14ac:dyDescent="0.3"/>
    <row r="38" spans="1:25" ht="13.5" thickBot="1" x14ac:dyDescent="0.3">
      <c r="A38" s="52" t="s">
        <v>54</v>
      </c>
      <c r="B38" s="57" t="s">
        <v>122</v>
      </c>
      <c r="C38" s="18" t="s">
        <v>123</v>
      </c>
      <c r="D38" s="18"/>
      <c r="E38" s="18"/>
      <c r="F38" s="18"/>
      <c r="G38" s="18"/>
      <c r="H38" s="18" t="s">
        <v>107</v>
      </c>
      <c r="I38" s="18"/>
      <c r="J38" s="8"/>
      <c r="K38" s="7"/>
      <c r="L38" s="18" t="s">
        <v>124</v>
      </c>
      <c r="M38" s="18"/>
      <c r="N38" s="18"/>
      <c r="O38" s="18"/>
      <c r="P38" s="18"/>
      <c r="Q38" s="18"/>
      <c r="R38" s="18"/>
      <c r="S38" s="18"/>
      <c r="T38" s="18"/>
      <c r="U38" s="18"/>
      <c r="V38" s="18"/>
      <c r="W38" s="18"/>
      <c r="X38" s="18"/>
      <c r="Y38" s="8"/>
    </row>
    <row r="39" spans="1:25" ht="51.75" thickBot="1" x14ac:dyDescent="0.3">
      <c r="A39" s="53" t="s">
        <v>59</v>
      </c>
      <c r="B39" s="19" t="s">
        <v>60</v>
      </c>
      <c r="C39" s="20" t="s">
        <v>61</v>
      </c>
      <c r="D39" s="20" t="s">
        <v>62</v>
      </c>
      <c r="E39" s="20" t="s">
        <v>63</v>
      </c>
      <c r="F39" s="20" t="s">
        <v>64</v>
      </c>
      <c r="G39" s="20" t="s">
        <v>65</v>
      </c>
      <c r="H39" s="20" t="s">
        <v>66</v>
      </c>
      <c r="I39" s="20" t="s">
        <v>67</v>
      </c>
      <c r="J39" s="21" t="s">
        <v>68</v>
      </c>
      <c r="K39" s="19" t="s">
        <v>69</v>
      </c>
      <c r="L39" s="20" t="s">
        <v>70</v>
      </c>
      <c r="M39" s="20" t="s">
        <v>71</v>
      </c>
      <c r="N39" s="20" t="s">
        <v>72</v>
      </c>
      <c r="O39" s="20" t="s">
        <v>73</v>
      </c>
      <c r="P39" s="20" t="s">
        <v>74</v>
      </c>
      <c r="Q39" s="20" t="s">
        <v>75</v>
      </c>
      <c r="R39" s="20" t="s">
        <v>76</v>
      </c>
      <c r="S39" s="20" t="s">
        <v>77</v>
      </c>
      <c r="T39" s="20" t="s">
        <v>78</v>
      </c>
      <c r="U39" s="20" t="s">
        <v>79</v>
      </c>
      <c r="V39" s="20" t="s">
        <v>80</v>
      </c>
      <c r="W39" s="20" t="s">
        <v>81</v>
      </c>
      <c r="X39" s="20" t="s">
        <v>82</v>
      </c>
      <c r="Y39" s="21" t="s">
        <v>83</v>
      </c>
    </row>
    <row r="40" spans="1:25" x14ac:dyDescent="0.25">
      <c r="A40" s="54" t="s">
        <v>125</v>
      </c>
      <c r="B40" s="9">
        <v>1</v>
      </c>
      <c r="C40" s="22" t="s">
        <v>126</v>
      </c>
      <c r="D40" s="22" t="s">
        <v>127</v>
      </c>
      <c r="E40" s="22" t="s">
        <v>89</v>
      </c>
      <c r="F40" s="22" t="s">
        <v>128</v>
      </c>
      <c r="G40" s="22" t="s">
        <v>89</v>
      </c>
      <c r="H40" s="23" t="s">
        <v>90</v>
      </c>
      <c r="I40" s="24">
        <v>100</v>
      </c>
      <c r="J40" s="58"/>
      <c r="K40" s="9">
        <v>1</v>
      </c>
      <c r="L40" s="25"/>
      <c r="M40" s="26"/>
      <c r="N40" s="27">
        <f>IF(M40&gt;0,ROUND(L40/M40,4),0)</f>
        <v>0</v>
      </c>
      <c r="O40" s="28"/>
      <c r="P40" s="29"/>
      <c r="Q40" s="27">
        <f>ROUND(ROUND(N40,4)*(1-O40),4)</f>
        <v>0</v>
      </c>
      <c r="R40" s="27">
        <f>ROUND(ROUND(Q40,4)*(1+P40),4)</f>
        <v>0</v>
      </c>
      <c r="S40" s="27">
        <f>ROUND($I40*Q40,4)</f>
        <v>0</v>
      </c>
      <c r="T40" s="27">
        <f>ROUND($I40*R40,4)</f>
        <v>0</v>
      </c>
      <c r="U40" s="30"/>
      <c r="V40" s="30"/>
      <c r="W40" s="30"/>
      <c r="X40" s="30"/>
      <c r="Y40" s="31"/>
    </row>
    <row r="41" spans="1:25" ht="51" x14ac:dyDescent="0.25">
      <c r="A41" s="55" t="s">
        <v>89</v>
      </c>
      <c r="B41" s="11">
        <v>2</v>
      </c>
      <c r="C41" s="32" t="s">
        <v>129</v>
      </c>
      <c r="D41" s="32" t="s">
        <v>130</v>
      </c>
      <c r="E41" s="32" t="s">
        <v>131</v>
      </c>
      <c r="F41" s="32" t="s">
        <v>128</v>
      </c>
      <c r="G41" s="32" t="s">
        <v>132</v>
      </c>
      <c r="H41" s="33" t="s">
        <v>90</v>
      </c>
      <c r="I41" s="34">
        <v>10</v>
      </c>
      <c r="J41" s="59"/>
      <c r="K41" s="11">
        <v>1</v>
      </c>
      <c r="L41" s="35"/>
      <c r="M41" s="36"/>
      <c r="N41" s="37">
        <f>IF(M41&gt;0,ROUND(L41/M41,4),0)</f>
        <v>0</v>
      </c>
      <c r="O41" s="38"/>
      <c r="P41" s="39"/>
      <c r="Q41" s="37">
        <f>ROUND(ROUND(N41,4)*(1-O41),4)</f>
        <v>0</v>
      </c>
      <c r="R41" s="37">
        <f>ROUND(ROUND(Q41,4)*(1+P41),4)</f>
        <v>0</v>
      </c>
      <c r="S41" s="37">
        <f>ROUND($I41*Q41,4)</f>
        <v>0</v>
      </c>
      <c r="T41" s="37">
        <f>ROUND($I41*R41,4)</f>
        <v>0</v>
      </c>
      <c r="U41" s="40"/>
      <c r="V41" s="40"/>
      <c r="W41" s="40"/>
      <c r="X41" s="40"/>
      <c r="Y41" s="41"/>
    </row>
    <row r="42" spans="1:25" ht="26.25" thickBot="1" x14ac:dyDescent="0.3">
      <c r="A42" s="56" t="s">
        <v>89</v>
      </c>
      <c r="B42" s="13">
        <v>3</v>
      </c>
      <c r="C42" s="42" t="s">
        <v>133</v>
      </c>
      <c r="D42" s="42" t="s">
        <v>134</v>
      </c>
      <c r="E42" s="42" t="s">
        <v>135</v>
      </c>
      <c r="F42" s="42" t="s">
        <v>128</v>
      </c>
      <c r="G42" s="42" t="s">
        <v>89</v>
      </c>
      <c r="H42" s="43" t="s">
        <v>90</v>
      </c>
      <c r="I42" s="44">
        <v>10</v>
      </c>
      <c r="J42" s="60"/>
      <c r="K42" s="13">
        <v>1</v>
      </c>
      <c r="L42" s="45"/>
      <c r="M42" s="46"/>
      <c r="N42" s="47">
        <f>IF(M42&gt;0,ROUND(L42/M42,4),0)</f>
        <v>0</v>
      </c>
      <c r="O42" s="48"/>
      <c r="P42" s="49"/>
      <c r="Q42" s="47">
        <f>ROUND(ROUND(N42,4)*(1-O42),4)</f>
        <v>0</v>
      </c>
      <c r="R42" s="47">
        <f>ROUND(ROUND(Q42,4)*(1+P42),4)</f>
        <v>0</v>
      </c>
      <c r="S42" s="47">
        <f>ROUND($I42*Q42,4)</f>
        <v>0</v>
      </c>
      <c r="T42" s="47">
        <f>ROUND($I42*R42,4)</f>
        <v>0</v>
      </c>
      <c r="U42" s="50"/>
      <c r="V42" s="50"/>
      <c r="W42" s="50"/>
      <c r="X42" s="50"/>
      <c r="Y42" s="51"/>
    </row>
    <row r="43" spans="1:25" ht="13.5" thickBot="1" x14ac:dyDescent="0.3">
      <c r="R43" s="61" t="s">
        <v>93</v>
      </c>
      <c r="S43" s="62">
        <f>SUM(S40:S42)</f>
        <v>0</v>
      </c>
      <c r="T43" s="63">
        <f>SUM(T40:T42)</f>
        <v>0</v>
      </c>
    </row>
    <row r="45" spans="1:25" ht="13.5" thickBot="1" x14ac:dyDescent="0.3"/>
    <row r="46" spans="1:25" ht="13.5" thickBot="1" x14ac:dyDescent="0.3">
      <c r="A46" s="52" t="s">
        <v>54</v>
      </c>
      <c r="B46" s="57" t="s">
        <v>136</v>
      </c>
      <c r="C46" s="18" t="s">
        <v>137</v>
      </c>
      <c r="D46" s="18"/>
      <c r="E46" s="18"/>
      <c r="F46" s="18"/>
      <c r="G46" s="18"/>
      <c r="H46" s="18" t="s">
        <v>57</v>
      </c>
      <c r="I46" s="18"/>
      <c r="J46" s="8"/>
      <c r="K46" s="7"/>
      <c r="L46" s="18" t="s">
        <v>138</v>
      </c>
      <c r="M46" s="18"/>
      <c r="N46" s="18"/>
      <c r="O46" s="18"/>
      <c r="P46" s="18"/>
      <c r="Q46" s="18"/>
      <c r="R46" s="18"/>
      <c r="S46" s="18"/>
      <c r="T46" s="18"/>
      <c r="U46" s="18"/>
      <c r="V46" s="18"/>
      <c r="W46" s="18"/>
      <c r="X46" s="18"/>
      <c r="Y46" s="8"/>
    </row>
    <row r="47" spans="1:25" ht="51.75" thickBot="1" x14ac:dyDescent="0.3">
      <c r="A47" s="53" t="s">
        <v>59</v>
      </c>
      <c r="B47" s="19" t="s">
        <v>60</v>
      </c>
      <c r="C47" s="20" t="s">
        <v>61</v>
      </c>
      <c r="D47" s="20" t="s">
        <v>62</v>
      </c>
      <c r="E47" s="20" t="s">
        <v>63</v>
      </c>
      <c r="F47" s="20" t="s">
        <v>64</v>
      </c>
      <c r="G47" s="20" t="s">
        <v>65</v>
      </c>
      <c r="H47" s="20" t="s">
        <v>66</v>
      </c>
      <c r="I47" s="20" t="s">
        <v>67</v>
      </c>
      <c r="J47" s="21" t="s">
        <v>68</v>
      </c>
      <c r="K47" s="19" t="s">
        <v>69</v>
      </c>
      <c r="L47" s="20" t="s">
        <v>70</v>
      </c>
      <c r="M47" s="20" t="s">
        <v>71</v>
      </c>
      <c r="N47" s="20" t="s">
        <v>72</v>
      </c>
      <c r="O47" s="20" t="s">
        <v>73</v>
      </c>
      <c r="P47" s="20" t="s">
        <v>74</v>
      </c>
      <c r="Q47" s="20" t="s">
        <v>75</v>
      </c>
      <c r="R47" s="20" t="s">
        <v>76</v>
      </c>
      <c r="S47" s="20" t="s">
        <v>77</v>
      </c>
      <c r="T47" s="20" t="s">
        <v>78</v>
      </c>
      <c r="U47" s="20" t="s">
        <v>79</v>
      </c>
      <c r="V47" s="20" t="s">
        <v>80</v>
      </c>
      <c r="W47" s="20" t="s">
        <v>81</v>
      </c>
      <c r="X47" s="20" t="s">
        <v>82</v>
      </c>
      <c r="Y47" s="21" t="s">
        <v>83</v>
      </c>
    </row>
    <row r="48" spans="1:25" ht="25.5" x14ac:dyDescent="0.25">
      <c r="A48" s="54" t="s">
        <v>139</v>
      </c>
      <c r="B48" s="9">
        <v>1</v>
      </c>
      <c r="C48" s="22" t="s">
        <v>140</v>
      </c>
      <c r="D48" s="22" t="s">
        <v>141</v>
      </c>
      <c r="E48" s="22" t="s">
        <v>142</v>
      </c>
      <c r="F48" s="22" t="s">
        <v>89</v>
      </c>
      <c r="G48" s="22" t="s">
        <v>89</v>
      </c>
      <c r="H48" s="23" t="s">
        <v>90</v>
      </c>
      <c r="I48" s="24">
        <v>1</v>
      </c>
      <c r="J48" s="58"/>
      <c r="K48" s="9">
        <v>1</v>
      </c>
      <c r="L48" s="25"/>
      <c r="M48" s="26"/>
      <c r="N48" s="27">
        <f>IF(M48&gt;0,ROUND(L48/M48,4),0)</f>
        <v>0</v>
      </c>
      <c r="O48" s="28"/>
      <c r="P48" s="29"/>
      <c r="Q48" s="27">
        <f>ROUND(ROUND(N48,4)*(1-O48),4)</f>
        <v>0</v>
      </c>
      <c r="R48" s="27">
        <f>ROUND(ROUND(Q48,4)*(1+P48),4)</f>
        <v>0</v>
      </c>
      <c r="S48" s="27">
        <f>ROUND($I48*Q48,4)</f>
        <v>0</v>
      </c>
      <c r="T48" s="27">
        <f>ROUND($I48*R48,4)</f>
        <v>0</v>
      </c>
      <c r="U48" s="30"/>
      <c r="V48" s="30"/>
      <c r="W48" s="30"/>
      <c r="X48" s="30"/>
      <c r="Y48" s="31"/>
    </row>
    <row r="49" spans="1:25" ht="38.25" x14ac:dyDescent="0.25">
      <c r="A49" s="55" t="s">
        <v>143</v>
      </c>
      <c r="B49" s="11">
        <v>2</v>
      </c>
      <c r="C49" s="32" t="s">
        <v>144</v>
      </c>
      <c r="D49" s="32" t="s">
        <v>145</v>
      </c>
      <c r="E49" s="32" t="s">
        <v>142</v>
      </c>
      <c r="F49" s="32" t="s">
        <v>89</v>
      </c>
      <c r="G49" s="32" t="s">
        <v>89</v>
      </c>
      <c r="H49" s="33" t="s">
        <v>90</v>
      </c>
      <c r="I49" s="34">
        <v>300</v>
      </c>
      <c r="J49" s="59"/>
      <c r="K49" s="11">
        <v>1</v>
      </c>
      <c r="L49" s="35"/>
      <c r="M49" s="36"/>
      <c r="N49" s="37">
        <f>IF(M49&gt;0,ROUND(L49/M49,4),0)</f>
        <v>0</v>
      </c>
      <c r="O49" s="38"/>
      <c r="P49" s="39"/>
      <c r="Q49" s="37">
        <f>ROUND(ROUND(N49,4)*(1-O49),4)</f>
        <v>0</v>
      </c>
      <c r="R49" s="37">
        <f>ROUND(ROUND(Q49,4)*(1+P49),4)</f>
        <v>0</v>
      </c>
      <c r="S49" s="37">
        <f>ROUND($I49*Q49,4)</f>
        <v>0</v>
      </c>
      <c r="T49" s="37">
        <f>ROUND($I49*R49,4)</f>
        <v>0</v>
      </c>
      <c r="U49" s="40"/>
      <c r="V49" s="40"/>
      <c r="W49" s="40"/>
      <c r="X49" s="40"/>
      <c r="Y49" s="41"/>
    </row>
    <row r="50" spans="1:25" x14ac:dyDescent="0.25">
      <c r="A50" s="55" t="s">
        <v>146</v>
      </c>
      <c r="B50" s="11">
        <v>3</v>
      </c>
      <c r="C50" s="32" t="s">
        <v>147</v>
      </c>
      <c r="D50" s="32" t="s">
        <v>148</v>
      </c>
      <c r="E50" s="32" t="s">
        <v>142</v>
      </c>
      <c r="F50" s="32" t="s">
        <v>89</v>
      </c>
      <c r="G50" s="32" t="s">
        <v>89</v>
      </c>
      <c r="H50" s="33" t="s">
        <v>90</v>
      </c>
      <c r="I50" s="34">
        <v>1</v>
      </c>
      <c r="J50" s="59"/>
      <c r="K50" s="11">
        <v>1</v>
      </c>
      <c r="L50" s="35"/>
      <c r="M50" s="36"/>
      <c r="N50" s="37">
        <f>IF(M50&gt;0,ROUND(L50/M50,4),0)</f>
        <v>0</v>
      </c>
      <c r="O50" s="38"/>
      <c r="P50" s="39"/>
      <c r="Q50" s="37">
        <f>ROUND(ROUND(N50,4)*(1-O50),4)</f>
        <v>0</v>
      </c>
      <c r="R50" s="37">
        <f>ROUND(ROUND(Q50,4)*(1+P50),4)</f>
        <v>0</v>
      </c>
      <c r="S50" s="37">
        <f>ROUND($I50*Q50,4)</f>
        <v>0</v>
      </c>
      <c r="T50" s="37">
        <f>ROUND($I50*R50,4)</f>
        <v>0</v>
      </c>
      <c r="U50" s="40"/>
      <c r="V50" s="40"/>
      <c r="W50" s="40"/>
      <c r="X50" s="40"/>
      <c r="Y50" s="41"/>
    </row>
    <row r="51" spans="1:25" ht="39" thickBot="1" x14ac:dyDescent="0.3">
      <c r="A51" s="56" t="s">
        <v>149</v>
      </c>
      <c r="B51" s="13">
        <v>4</v>
      </c>
      <c r="C51" s="42" t="s">
        <v>150</v>
      </c>
      <c r="D51" s="42" t="s">
        <v>151</v>
      </c>
      <c r="E51" s="42" t="s">
        <v>142</v>
      </c>
      <c r="F51" s="42" t="s">
        <v>89</v>
      </c>
      <c r="G51" s="42" t="s">
        <v>89</v>
      </c>
      <c r="H51" s="43" t="s">
        <v>90</v>
      </c>
      <c r="I51" s="44">
        <v>1</v>
      </c>
      <c r="J51" s="60"/>
      <c r="K51" s="13">
        <v>1</v>
      </c>
      <c r="L51" s="45"/>
      <c r="M51" s="46"/>
      <c r="N51" s="47">
        <f>IF(M51&gt;0,ROUND(L51/M51,4),0)</f>
        <v>0</v>
      </c>
      <c r="O51" s="48"/>
      <c r="P51" s="49"/>
      <c r="Q51" s="47">
        <f>ROUND(ROUND(N51,4)*(1-O51),4)</f>
        <v>0</v>
      </c>
      <c r="R51" s="47">
        <f>ROUND(ROUND(Q51,4)*(1+P51),4)</f>
        <v>0</v>
      </c>
      <c r="S51" s="47">
        <f>ROUND($I51*Q51,4)</f>
        <v>0</v>
      </c>
      <c r="T51" s="47">
        <f>ROUND($I51*R51,4)</f>
        <v>0</v>
      </c>
      <c r="U51" s="50"/>
      <c r="V51" s="50"/>
      <c r="W51" s="50"/>
      <c r="X51" s="50"/>
      <c r="Y51" s="51"/>
    </row>
    <row r="52" spans="1:25" ht="13.5" thickBot="1" x14ac:dyDescent="0.3">
      <c r="R52" s="61" t="s">
        <v>93</v>
      </c>
      <c r="S52" s="62">
        <f>SUM(S48:S51)</f>
        <v>0</v>
      </c>
      <c r="T52" s="63">
        <f>SUM(T48:T51)</f>
        <v>0</v>
      </c>
    </row>
    <row r="54" spans="1:25" ht="13.5" thickBot="1" x14ac:dyDescent="0.3"/>
    <row r="55" spans="1:25" ht="13.5" thickBot="1" x14ac:dyDescent="0.3">
      <c r="A55" s="52" t="s">
        <v>54</v>
      </c>
      <c r="B55" s="57" t="s">
        <v>152</v>
      </c>
      <c r="C55" s="18" t="s">
        <v>153</v>
      </c>
      <c r="D55" s="18"/>
      <c r="E55" s="18"/>
      <c r="F55" s="18"/>
      <c r="G55" s="18"/>
      <c r="H55" s="18" t="s">
        <v>57</v>
      </c>
      <c r="I55" s="18"/>
      <c r="J55" s="8"/>
      <c r="K55" s="7"/>
      <c r="L55" s="18" t="s">
        <v>154</v>
      </c>
      <c r="M55" s="18"/>
      <c r="N55" s="18"/>
      <c r="O55" s="18"/>
      <c r="P55" s="18"/>
      <c r="Q55" s="18"/>
      <c r="R55" s="18"/>
      <c r="S55" s="18"/>
      <c r="T55" s="18"/>
      <c r="U55" s="18"/>
      <c r="V55" s="18"/>
      <c r="W55" s="18"/>
      <c r="X55" s="18"/>
      <c r="Y55" s="8"/>
    </row>
    <row r="56" spans="1:25" ht="51.75" thickBot="1" x14ac:dyDescent="0.3">
      <c r="A56" s="53" t="s">
        <v>59</v>
      </c>
      <c r="B56" s="19" t="s">
        <v>60</v>
      </c>
      <c r="C56" s="20" t="s">
        <v>61</v>
      </c>
      <c r="D56" s="20" t="s">
        <v>62</v>
      </c>
      <c r="E56" s="20" t="s">
        <v>63</v>
      </c>
      <c r="F56" s="20" t="s">
        <v>64</v>
      </c>
      <c r="G56" s="20" t="s">
        <v>65</v>
      </c>
      <c r="H56" s="20" t="s">
        <v>66</v>
      </c>
      <c r="I56" s="20" t="s">
        <v>67</v>
      </c>
      <c r="J56" s="21" t="s">
        <v>68</v>
      </c>
      <c r="K56" s="19" t="s">
        <v>69</v>
      </c>
      <c r="L56" s="20" t="s">
        <v>70</v>
      </c>
      <c r="M56" s="20" t="s">
        <v>71</v>
      </c>
      <c r="N56" s="20" t="s">
        <v>72</v>
      </c>
      <c r="O56" s="20" t="s">
        <v>73</v>
      </c>
      <c r="P56" s="20" t="s">
        <v>74</v>
      </c>
      <c r="Q56" s="20" t="s">
        <v>75</v>
      </c>
      <c r="R56" s="20" t="s">
        <v>76</v>
      </c>
      <c r="S56" s="20" t="s">
        <v>77</v>
      </c>
      <c r="T56" s="20" t="s">
        <v>78</v>
      </c>
      <c r="U56" s="20" t="s">
        <v>79</v>
      </c>
      <c r="V56" s="20" t="s">
        <v>80</v>
      </c>
      <c r="W56" s="20" t="s">
        <v>81</v>
      </c>
      <c r="X56" s="20" t="s">
        <v>82</v>
      </c>
      <c r="Y56" s="21" t="s">
        <v>83</v>
      </c>
    </row>
    <row r="57" spans="1:25" ht="51" x14ac:dyDescent="0.25">
      <c r="A57" s="54" t="s">
        <v>155</v>
      </c>
      <c r="B57" s="9">
        <v>1</v>
      </c>
      <c r="C57" s="22" t="s">
        <v>154</v>
      </c>
      <c r="D57" s="22" t="s">
        <v>156</v>
      </c>
      <c r="E57" s="22" t="s">
        <v>128</v>
      </c>
      <c r="F57" s="22" t="s">
        <v>89</v>
      </c>
      <c r="G57" s="22" t="s">
        <v>89</v>
      </c>
      <c r="H57" s="23" t="s">
        <v>90</v>
      </c>
      <c r="I57" s="24">
        <v>175</v>
      </c>
      <c r="J57" s="58"/>
      <c r="K57" s="9">
        <v>1</v>
      </c>
      <c r="L57" s="25"/>
      <c r="M57" s="26"/>
      <c r="N57" s="27">
        <f>IF(M57&gt;0,ROUND(L57/M57,4),0)</f>
        <v>0</v>
      </c>
      <c r="O57" s="28"/>
      <c r="P57" s="29"/>
      <c r="Q57" s="27">
        <f>ROUND(ROUND(N57,4)*(1-O57),4)</f>
        <v>0</v>
      </c>
      <c r="R57" s="27">
        <f>ROUND(ROUND(Q57,4)*(1+P57),4)</f>
        <v>0</v>
      </c>
      <c r="S57" s="27">
        <f>ROUND($I57*Q57,4)</f>
        <v>0</v>
      </c>
      <c r="T57" s="27">
        <f>ROUND($I57*R57,4)</f>
        <v>0</v>
      </c>
      <c r="U57" s="30"/>
      <c r="V57" s="30"/>
      <c r="W57" s="30"/>
      <c r="X57" s="30"/>
      <c r="Y57" s="31"/>
    </row>
    <row r="58" spans="1:25" ht="51.75" thickBot="1" x14ac:dyDescent="0.3">
      <c r="A58" s="56" t="s">
        <v>157</v>
      </c>
      <c r="B58" s="13">
        <v>2</v>
      </c>
      <c r="C58" s="42" t="s">
        <v>158</v>
      </c>
      <c r="D58" s="42" t="s">
        <v>159</v>
      </c>
      <c r="E58" s="42" t="s">
        <v>128</v>
      </c>
      <c r="F58" s="42" t="s">
        <v>89</v>
      </c>
      <c r="G58" s="42" t="s">
        <v>89</v>
      </c>
      <c r="H58" s="43" t="s">
        <v>90</v>
      </c>
      <c r="I58" s="44">
        <v>10</v>
      </c>
      <c r="J58" s="60"/>
      <c r="K58" s="13">
        <v>1</v>
      </c>
      <c r="L58" s="45"/>
      <c r="M58" s="46"/>
      <c r="N58" s="47">
        <f>IF(M58&gt;0,ROUND(L58/M58,4),0)</f>
        <v>0</v>
      </c>
      <c r="O58" s="48"/>
      <c r="P58" s="49"/>
      <c r="Q58" s="47">
        <f>ROUND(ROUND(N58,4)*(1-O58),4)</f>
        <v>0</v>
      </c>
      <c r="R58" s="47">
        <f>ROUND(ROUND(Q58,4)*(1+P58),4)</f>
        <v>0</v>
      </c>
      <c r="S58" s="47">
        <f>ROUND($I58*Q58,4)</f>
        <v>0</v>
      </c>
      <c r="T58" s="47">
        <f>ROUND($I58*R58,4)</f>
        <v>0</v>
      </c>
      <c r="U58" s="50"/>
      <c r="V58" s="50"/>
      <c r="W58" s="50"/>
      <c r="X58" s="50"/>
      <c r="Y58" s="51"/>
    </row>
    <row r="59" spans="1:25" ht="13.5" thickBot="1" x14ac:dyDescent="0.3">
      <c r="R59" s="61" t="s">
        <v>93</v>
      </c>
      <c r="S59" s="62">
        <f>SUM(S57:S58)</f>
        <v>0</v>
      </c>
      <c r="T59" s="63">
        <f>SUM(T57:T58)</f>
        <v>0</v>
      </c>
    </row>
    <row r="61" spans="1:25" ht="13.5" thickBot="1" x14ac:dyDescent="0.3"/>
    <row r="62" spans="1:25" ht="13.5" thickBot="1" x14ac:dyDescent="0.3">
      <c r="A62" s="52" t="s">
        <v>54</v>
      </c>
      <c r="B62" s="57" t="s">
        <v>160</v>
      </c>
      <c r="C62" s="18" t="s">
        <v>161</v>
      </c>
      <c r="D62" s="18"/>
      <c r="E62" s="18"/>
      <c r="F62" s="18"/>
      <c r="G62" s="18"/>
      <c r="H62" s="18" t="s">
        <v>57</v>
      </c>
      <c r="I62" s="18"/>
      <c r="J62" s="8"/>
      <c r="K62" s="7"/>
      <c r="L62" s="18" t="s">
        <v>162</v>
      </c>
      <c r="M62" s="18"/>
      <c r="N62" s="18"/>
      <c r="O62" s="18"/>
      <c r="P62" s="18"/>
      <c r="Q62" s="18"/>
      <c r="R62" s="18"/>
      <c r="S62" s="18"/>
      <c r="T62" s="18"/>
      <c r="U62" s="18"/>
      <c r="V62" s="18"/>
      <c r="W62" s="18"/>
      <c r="X62" s="18"/>
      <c r="Y62" s="8"/>
    </row>
    <row r="63" spans="1:25" ht="51.75" thickBot="1" x14ac:dyDescent="0.3">
      <c r="A63" s="53" t="s">
        <v>59</v>
      </c>
      <c r="B63" s="19" t="s">
        <v>60</v>
      </c>
      <c r="C63" s="20" t="s">
        <v>61</v>
      </c>
      <c r="D63" s="20" t="s">
        <v>62</v>
      </c>
      <c r="E63" s="20" t="s">
        <v>63</v>
      </c>
      <c r="F63" s="20" t="s">
        <v>64</v>
      </c>
      <c r="G63" s="20" t="s">
        <v>65</v>
      </c>
      <c r="H63" s="20" t="s">
        <v>66</v>
      </c>
      <c r="I63" s="20" t="s">
        <v>67</v>
      </c>
      <c r="J63" s="21" t="s">
        <v>68</v>
      </c>
      <c r="K63" s="19" t="s">
        <v>69</v>
      </c>
      <c r="L63" s="20" t="s">
        <v>70</v>
      </c>
      <c r="M63" s="20" t="s">
        <v>71</v>
      </c>
      <c r="N63" s="20" t="s">
        <v>72</v>
      </c>
      <c r="O63" s="20" t="s">
        <v>73</v>
      </c>
      <c r="P63" s="20" t="s">
        <v>74</v>
      </c>
      <c r="Q63" s="20" t="s">
        <v>75</v>
      </c>
      <c r="R63" s="20" t="s">
        <v>76</v>
      </c>
      <c r="S63" s="20" t="s">
        <v>77</v>
      </c>
      <c r="T63" s="20" t="s">
        <v>78</v>
      </c>
      <c r="U63" s="20" t="s">
        <v>79</v>
      </c>
      <c r="V63" s="20" t="s">
        <v>80</v>
      </c>
      <c r="W63" s="20" t="s">
        <v>81</v>
      </c>
      <c r="X63" s="20" t="s">
        <v>82</v>
      </c>
      <c r="Y63" s="21" t="s">
        <v>83</v>
      </c>
    </row>
    <row r="64" spans="1:25" ht="39" thickBot="1" x14ac:dyDescent="0.3">
      <c r="A64" s="74" t="s">
        <v>163</v>
      </c>
      <c r="B64" s="75">
        <v>1</v>
      </c>
      <c r="C64" s="64" t="s">
        <v>164</v>
      </c>
      <c r="D64" s="64" t="s">
        <v>165</v>
      </c>
      <c r="E64" s="64" t="s">
        <v>166</v>
      </c>
      <c r="F64" s="64" t="s">
        <v>167</v>
      </c>
      <c r="G64" s="64" t="s">
        <v>89</v>
      </c>
      <c r="H64" s="65" t="s">
        <v>90</v>
      </c>
      <c r="I64" s="66">
        <v>5</v>
      </c>
      <c r="J64" s="76"/>
      <c r="K64" s="75">
        <v>1</v>
      </c>
      <c r="L64" s="67"/>
      <c r="M64" s="68"/>
      <c r="N64" s="69">
        <f>IF(M64&gt;0,ROUND(L64/M64,4),0)</f>
        <v>0</v>
      </c>
      <c r="O64" s="70"/>
      <c r="P64" s="71"/>
      <c r="Q64" s="69">
        <f>ROUND(ROUND(N64,4)*(1-O64),4)</f>
        <v>0</v>
      </c>
      <c r="R64" s="69">
        <f>ROUND(ROUND(Q64,4)*(1+P64),4)</f>
        <v>0</v>
      </c>
      <c r="S64" s="69">
        <f>ROUND($I64*Q64,4)</f>
        <v>0</v>
      </c>
      <c r="T64" s="69">
        <f>ROUND($I64*R64,4)</f>
        <v>0</v>
      </c>
      <c r="U64" s="72"/>
      <c r="V64" s="72"/>
      <c r="W64" s="72"/>
      <c r="X64" s="72"/>
      <c r="Y64" s="73"/>
    </row>
    <row r="65" spans="1:25" ht="13.5" thickBot="1" x14ac:dyDescent="0.3">
      <c r="R65" s="61" t="s">
        <v>93</v>
      </c>
      <c r="S65" s="62">
        <f>SUM(S64:S64)</f>
        <v>0</v>
      </c>
      <c r="T65" s="63">
        <f>SUM(T64:T64)</f>
        <v>0</v>
      </c>
    </row>
    <row r="67" spans="1:25" ht="13.5" thickBot="1" x14ac:dyDescent="0.3"/>
    <row r="68" spans="1:25" ht="13.5" thickBot="1" x14ac:dyDescent="0.3">
      <c r="A68" s="52" t="s">
        <v>54</v>
      </c>
      <c r="B68" s="57" t="s">
        <v>168</v>
      </c>
      <c r="C68" s="18" t="s">
        <v>169</v>
      </c>
      <c r="D68" s="18"/>
      <c r="E68" s="18"/>
      <c r="F68" s="18"/>
      <c r="G68" s="18"/>
      <c r="H68" s="18" t="s">
        <v>57</v>
      </c>
      <c r="I68" s="18"/>
      <c r="J68" s="8"/>
      <c r="K68" s="7"/>
      <c r="L68" s="18" t="s">
        <v>170</v>
      </c>
      <c r="M68" s="18"/>
      <c r="N68" s="18"/>
      <c r="O68" s="18"/>
      <c r="P68" s="18"/>
      <c r="Q68" s="18"/>
      <c r="R68" s="18"/>
      <c r="S68" s="18"/>
      <c r="T68" s="18"/>
      <c r="U68" s="18"/>
      <c r="V68" s="18"/>
      <c r="W68" s="18"/>
      <c r="X68" s="18"/>
      <c r="Y68" s="8"/>
    </row>
    <row r="69" spans="1:25" ht="51.75" thickBot="1" x14ac:dyDescent="0.3">
      <c r="A69" s="53" t="s">
        <v>59</v>
      </c>
      <c r="B69" s="19" t="s">
        <v>60</v>
      </c>
      <c r="C69" s="20" t="s">
        <v>61</v>
      </c>
      <c r="D69" s="20" t="s">
        <v>62</v>
      </c>
      <c r="E69" s="20" t="s">
        <v>63</v>
      </c>
      <c r="F69" s="20" t="s">
        <v>64</v>
      </c>
      <c r="G69" s="20" t="s">
        <v>65</v>
      </c>
      <c r="H69" s="20" t="s">
        <v>66</v>
      </c>
      <c r="I69" s="20" t="s">
        <v>67</v>
      </c>
      <c r="J69" s="21" t="s">
        <v>68</v>
      </c>
      <c r="K69" s="19" t="s">
        <v>69</v>
      </c>
      <c r="L69" s="20" t="s">
        <v>70</v>
      </c>
      <c r="M69" s="20" t="s">
        <v>71</v>
      </c>
      <c r="N69" s="20" t="s">
        <v>72</v>
      </c>
      <c r="O69" s="20" t="s">
        <v>73</v>
      </c>
      <c r="P69" s="20" t="s">
        <v>74</v>
      </c>
      <c r="Q69" s="20" t="s">
        <v>75</v>
      </c>
      <c r="R69" s="20" t="s">
        <v>76</v>
      </c>
      <c r="S69" s="20" t="s">
        <v>77</v>
      </c>
      <c r="T69" s="20" t="s">
        <v>78</v>
      </c>
      <c r="U69" s="20" t="s">
        <v>79</v>
      </c>
      <c r="V69" s="20" t="s">
        <v>80</v>
      </c>
      <c r="W69" s="20" t="s">
        <v>81</v>
      </c>
      <c r="X69" s="20" t="s">
        <v>82</v>
      </c>
      <c r="Y69" s="21" t="s">
        <v>83</v>
      </c>
    </row>
    <row r="70" spans="1:25" ht="39" thickBot="1" x14ac:dyDescent="0.3">
      <c r="A70" s="74" t="s">
        <v>171</v>
      </c>
      <c r="B70" s="75">
        <v>1</v>
      </c>
      <c r="C70" s="64" t="s">
        <v>170</v>
      </c>
      <c r="D70" s="64" t="s">
        <v>172</v>
      </c>
      <c r="E70" s="64" t="s">
        <v>89</v>
      </c>
      <c r="F70" s="64" t="s">
        <v>89</v>
      </c>
      <c r="G70" s="64" t="s">
        <v>89</v>
      </c>
      <c r="H70" s="65" t="s">
        <v>90</v>
      </c>
      <c r="I70" s="66">
        <v>1650</v>
      </c>
      <c r="J70" s="76"/>
      <c r="K70" s="75">
        <v>1</v>
      </c>
      <c r="L70" s="67"/>
      <c r="M70" s="68"/>
      <c r="N70" s="69">
        <f>IF(M70&gt;0,ROUND(L70/M70,4),0)</f>
        <v>0</v>
      </c>
      <c r="O70" s="70"/>
      <c r="P70" s="71"/>
      <c r="Q70" s="69">
        <f>ROUND(ROUND(N70,4)*(1-O70),4)</f>
        <v>0</v>
      </c>
      <c r="R70" s="69">
        <f>ROUND(ROUND(Q70,4)*(1+P70),4)</f>
        <v>0</v>
      </c>
      <c r="S70" s="69">
        <f>ROUND($I70*Q70,4)</f>
        <v>0</v>
      </c>
      <c r="T70" s="69">
        <f>ROUND($I70*R70,4)</f>
        <v>0</v>
      </c>
      <c r="U70" s="72"/>
      <c r="V70" s="72"/>
      <c r="W70" s="72"/>
      <c r="X70" s="72"/>
      <c r="Y70" s="73"/>
    </row>
    <row r="71" spans="1:25" ht="13.5" thickBot="1" x14ac:dyDescent="0.3">
      <c r="R71" s="61" t="s">
        <v>93</v>
      </c>
      <c r="S71" s="62">
        <f>SUM(S70:S70)</f>
        <v>0</v>
      </c>
      <c r="T71" s="63">
        <f>SUM(T70:T70)</f>
        <v>0</v>
      </c>
    </row>
    <row r="73" spans="1:25" ht="13.5" thickBot="1" x14ac:dyDescent="0.3"/>
    <row r="74" spans="1:25" ht="13.5" thickBot="1" x14ac:dyDescent="0.3">
      <c r="A74" s="52" t="s">
        <v>54</v>
      </c>
      <c r="B74" s="57" t="s">
        <v>173</v>
      </c>
      <c r="C74" s="18" t="s">
        <v>174</v>
      </c>
      <c r="D74" s="18"/>
      <c r="E74" s="18"/>
      <c r="F74" s="18"/>
      <c r="G74" s="18"/>
      <c r="H74" s="18" t="s">
        <v>57</v>
      </c>
      <c r="I74" s="18"/>
      <c r="J74" s="8"/>
      <c r="K74" s="7"/>
      <c r="L74" s="18" t="s">
        <v>175</v>
      </c>
      <c r="M74" s="18"/>
      <c r="N74" s="18"/>
      <c r="O74" s="18"/>
      <c r="P74" s="18"/>
      <c r="Q74" s="18"/>
      <c r="R74" s="18"/>
      <c r="S74" s="18"/>
      <c r="T74" s="18"/>
      <c r="U74" s="18"/>
      <c r="V74" s="18"/>
      <c r="W74" s="18"/>
      <c r="X74" s="18"/>
      <c r="Y74" s="8"/>
    </row>
    <row r="75" spans="1:25" ht="51.75" thickBot="1" x14ac:dyDescent="0.3">
      <c r="A75" s="53" t="s">
        <v>59</v>
      </c>
      <c r="B75" s="19" t="s">
        <v>60</v>
      </c>
      <c r="C75" s="20" t="s">
        <v>61</v>
      </c>
      <c r="D75" s="20" t="s">
        <v>62</v>
      </c>
      <c r="E75" s="20" t="s">
        <v>63</v>
      </c>
      <c r="F75" s="20" t="s">
        <v>64</v>
      </c>
      <c r="G75" s="20" t="s">
        <v>65</v>
      </c>
      <c r="H75" s="20" t="s">
        <v>66</v>
      </c>
      <c r="I75" s="20" t="s">
        <v>67</v>
      </c>
      <c r="J75" s="21" t="s">
        <v>68</v>
      </c>
      <c r="K75" s="19" t="s">
        <v>69</v>
      </c>
      <c r="L75" s="20" t="s">
        <v>70</v>
      </c>
      <c r="M75" s="20" t="s">
        <v>71</v>
      </c>
      <c r="N75" s="20" t="s">
        <v>72</v>
      </c>
      <c r="O75" s="20" t="s">
        <v>73</v>
      </c>
      <c r="P75" s="20" t="s">
        <v>74</v>
      </c>
      <c r="Q75" s="20" t="s">
        <v>75</v>
      </c>
      <c r="R75" s="20" t="s">
        <v>76</v>
      </c>
      <c r="S75" s="20" t="s">
        <v>77</v>
      </c>
      <c r="T75" s="20" t="s">
        <v>78</v>
      </c>
      <c r="U75" s="20" t="s">
        <v>79</v>
      </c>
      <c r="V75" s="20" t="s">
        <v>80</v>
      </c>
      <c r="W75" s="20" t="s">
        <v>81</v>
      </c>
      <c r="X75" s="20" t="s">
        <v>82</v>
      </c>
      <c r="Y75" s="21" t="s">
        <v>83</v>
      </c>
    </row>
    <row r="76" spans="1:25" ht="51" x14ac:dyDescent="0.25">
      <c r="A76" s="54" t="s">
        <v>176</v>
      </c>
      <c r="B76" s="9">
        <v>1</v>
      </c>
      <c r="C76" s="22" t="s">
        <v>177</v>
      </c>
      <c r="D76" s="22" t="s">
        <v>178</v>
      </c>
      <c r="E76" s="22" t="s">
        <v>179</v>
      </c>
      <c r="F76" s="22" t="s">
        <v>128</v>
      </c>
      <c r="G76" s="22" t="s">
        <v>89</v>
      </c>
      <c r="H76" s="23" t="s">
        <v>90</v>
      </c>
      <c r="I76" s="24">
        <v>1550</v>
      </c>
      <c r="J76" s="58"/>
      <c r="K76" s="9">
        <v>1</v>
      </c>
      <c r="L76" s="25"/>
      <c r="M76" s="26"/>
      <c r="N76" s="27">
        <f>IF(M76&gt;0,ROUND(L76/M76,4),0)</f>
        <v>0</v>
      </c>
      <c r="O76" s="28"/>
      <c r="P76" s="29"/>
      <c r="Q76" s="27">
        <f>ROUND(ROUND(N76,4)*(1-O76),4)</f>
        <v>0</v>
      </c>
      <c r="R76" s="27">
        <f>ROUND(ROUND(Q76,4)*(1+P76),4)</f>
        <v>0</v>
      </c>
      <c r="S76" s="27">
        <f>ROUND($I76*Q76,4)</f>
        <v>0</v>
      </c>
      <c r="T76" s="27">
        <f>ROUND($I76*R76,4)</f>
        <v>0</v>
      </c>
      <c r="U76" s="30"/>
      <c r="V76" s="30"/>
      <c r="W76" s="30"/>
      <c r="X76" s="30"/>
      <c r="Y76" s="31"/>
    </row>
    <row r="77" spans="1:25" ht="51" x14ac:dyDescent="0.25">
      <c r="A77" s="55" t="s">
        <v>180</v>
      </c>
      <c r="B77" s="11">
        <v>2</v>
      </c>
      <c r="C77" s="32" t="s">
        <v>181</v>
      </c>
      <c r="D77" s="32" t="s">
        <v>182</v>
      </c>
      <c r="E77" s="32" t="s">
        <v>179</v>
      </c>
      <c r="F77" s="32" t="s">
        <v>128</v>
      </c>
      <c r="G77" s="32" t="s">
        <v>89</v>
      </c>
      <c r="H77" s="33" t="s">
        <v>90</v>
      </c>
      <c r="I77" s="34">
        <v>400</v>
      </c>
      <c r="J77" s="59"/>
      <c r="K77" s="11">
        <v>1</v>
      </c>
      <c r="L77" s="35"/>
      <c r="M77" s="36"/>
      <c r="N77" s="37">
        <f>IF(M77&gt;0,ROUND(L77/M77,4),0)</f>
        <v>0</v>
      </c>
      <c r="O77" s="38"/>
      <c r="P77" s="39"/>
      <c r="Q77" s="37">
        <f>ROUND(ROUND(N77,4)*(1-O77),4)</f>
        <v>0</v>
      </c>
      <c r="R77" s="37">
        <f>ROUND(ROUND(Q77,4)*(1+P77),4)</f>
        <v>0</v>
      </c>
      <c r="S77" s="37">
        <f>ROUND($I77*Q77,4)</f>
        <v>0</v>
      </c>
      <c r="T77" s="37">
        <f>ROUND($I77*R77,4)</f>
        <v>0</v>
      </c>
      <c r="U77" s="40"/>
      <c r="V77" s="40"/>
      <c r="W77" s="40"/>
      <c r="X77" s="40"/>
      <c r="Y77" s="41"/>
    </row>
    <row r="78" spans="1:25" ht="51.75" thickBot="1" x14ac:dyDescent="0.3">
      <c r="A78" s="56" t="s">
        <v>89</v>
      </c>
      <c r="B78" s="13">
        <v>3</v>
      </c>
      <c r="C78" s="42" t="s">
        <v>183</v>
      </c>
      <c r="D78" s="42" t="s">
        <v>184</v>
      </c>
      <c r="E78" s="42" t="s">
        <v>179</v>
      </c>
      <c r="F78" s="42" t="s">
        <v>128</v>
      </c>
      <c r="G78" s="42" t="s">
        <v>89</v>
      </c>
      <c r="H78" s="43" t="s">
        <v>90</v>
      </c>
      <c r="I78" s="44">
        <v>175</v>
      </c>
      <c r="J78" s="60"/>
      <c r="K78" s="13">
        <v>1</v>
      </c>
      <c r="L78" s="45"/>
      <c r="M78" s="46"/>
      <c r="N78" s="47">
        <f>IF(M78&gt;0,ROUND(L78/M78,4),0)</f>
        <v>0</v>
      </c>
      <c r="O78" s="48"/>
      <c r="P78" s="49"/>
      <c r="Q78" s="47">
        <f>ROUND(ROUND(N78,4)*(1-O78),4)</f>
        <v>0</v>
      </c>
      <c r="R78" s="47">
        <f>ROUND(ROUND(Q78,4)*(1+P78),4)</f>
        <v>0</v>
      </c>
      <c r="S78" s="47">
        <f>ROUND($I78*Q78,4)</f>
        <v>0</v>
      </c>
      <c r="T78" s="47">
        <f>ROUND($I78*R78,4)</f>
        <v>0</v>
      </c>
      <c r="U78" s="50"/>
      <c r="V78" s="50"/>
      <c r="W78" s="50"/>
      <c r="X78" s="50"/>
      <c r="Y78" s="51"/>
    </row>
    <row r="79" spans="1:25" ht="13.5" thickBot="1" x14ac:dyDescent="0.3">
      <c r="R79" s="61" t="s">
        <v>93</v>
      </c>
      <c r="S79" s="62">
        <f>SUM(S76:S78)</f>
        <v>0</v>
      </c>
      <c r="T79" s="63">
        <f>SUM(T76:T78)</f>
        <v>0</v>
      </c>
    </row>
    <row r="81" spans="1:25" ht="13.5" thickBot="1" x14ac:dyDescent="0.3"/>
    <row r="82" spans="1:25" ht="13.5" thickBot="1" x14ac:dyDescent="0.3">
      <c r="A82" s="52" t="s">
        <v>54</v>
      </c>
      <c r="B82" s="57" t="s">
        <v>185</v>
      </c>
      <c r="C82" s="18" t="s">
        <v>186</v>
      </c>
      <c r="D82" s="18"/>
      <c r="E82" s="18"/>
      <c r="F82" s="18"/>
      <c r="G82" s="18"/>
      <c r="H82" s="18" t="s">
        <v>107</v>
      </c>
      <c r="I82" s="18"/>
      <c r="J82" s="8"/>
      <c r="K82" s="7"/>
      <c r="L82" s="18" t="s">
        <v>187</v>
      </c>
      <c r="M82" s="18"/>
      <c r="N82" s="18"/>
      <c r="O82" s="18"/>
      <c r="P82" s="18"/>
      <c r="Q82" s="18"/>
      <c r="R82" s="18"/>
      <c r="S82" s="18"/>
      <c r="T82" s="18"/>
      <c r="U82" s="18"/>
      <c r="V82" s="18"/>
      <c r="W82" s="18"/>
      <c r="X82" s="18"/>
      <c r="Y82" s="8"/>
    </row>
    <row r="83" spans="1:25" ht="51.75" thickBot="1" x14ac:dyDescent="0.3">
      <c r="A83" s="53" t="s">
        <v>59</v>
      </c>
      <c r="B83" s="19" t="s">
        <v>60</v>
      </c>
      <c r="C83" s="20" t="s">
        <v>61</v>
      </c>
      <c r="D83" s="20" t="s">
        <v>62</v>
      </c>
      <c r="E83" s="20" t="s">
        <v>63</v>
      </c>
      <c r="F83" s="20" t="s">
        <v>64</v>
      </c>
      <c r="G83" s="20" t="s">
        <v>65</v>
      </c>
      <c r="H83" s="20" t="s">
        <v>66</v>
      </c>
      <c r="I83" s="20" t="s">
        <v>67</v>
      </c>
      <c r="J83" s="21" t="s">
        <v>68</v>
      </c>
      <c r="K83" s="19" t="s">
        <v>69</v>
      </c>
      <c r="L83" s="20" t="s">
        <v>70</v>
      </c>
      <c r="M83" s="20" t="s">
        <v>71</v>
      </c>
      <c r="N83" s="20" t="s">
        <v>72</v>
      </c>
      <c r="O83" s="20" t="s">
        <v>73</v>
      </c>
      <c r="P83" s="20" t="s">
        <v>74</v>
      </c>
      <c r="Q83" s="20" t="s">
        <v>75</v>
      </c>
      <c r="R83" s="20" t="s">
        <v>76</v>
      </c>
      <c r="S83" s="20" t="s">
        <v>77</v>
      </c>
      <c r="T83" s="20" t="s">
        <v>78</v>
      </c>
      <c r="U83" s="20" t="s">
        <v>79</v>
      </c>
      <c r="V83" s="20" t="s">
        <v>80</v>
      </c>
      <c r="W83" s="20" t="s">
        <v>81</v>
      </c>
      <c r="X83" s="20" t="s">
        <v>82</v>
      </c>
      <c r="Y83" s="21" t="s">
        <v>83</v>
      </c>
    </row>
    <row r="84" spans="1:25" ht="51.75" thickBot="1" x14ac:dyDescent="0.3">
      <c r="A84" s="74" t="s">
        <v>188</v>
      </c>
      <c r="B84" s="75">
        <v>1</v>
      </c>
      <c r="C84" s="64" t="s">
        <v>189</v>
      </c>
      <c r="D84" s="64" t="s">
        <v>190</v>
      </c>
      <c r="E84" s="64" t="s">
        <v>89</v>
      </c>
      <c r="F84" s="64" t="s">
        <v>89</v>
      </c>
      <c r="G84" s="64" t="s">
        <v>89</v>
      </c>
      <c r="H84" s="65" t="s">
        <v>90</v>
      </c>
      <c r="I84" s="66">
        <v>200</v>
      </c>
      <c r="J84" s="76"/>
      <c r="K84" s="75">
        <v>1</v>
      </c>
      <c r="L84" s="67"/>
      <c r="M84" s="68"/>
      <c r="N84" s="69">
        <f>IF(M84&gt;0,ROUND(L84/M84,4),0)</f>
        <v>0</v>
      </c>
      <c r="O84" s="70"/>
      <c r="P84" s="71"/>
      <c r="Q84" s="69">
        <f>ROUND(ROUND(N84,4)*(1-O84),4)</f>
        <v>0</v>
      </c>
      <c r="R84" s="69">
        <f>ROUND(ROUND(Q84,4)*(1+P84),4)</f>
        <v>0</v>
      </c>
      <c r="S84" s="69">
        <f>ROUND($I84*Q84,4)</f>
        <v>0</v>
      </c>
      <c r="T84" s="69">
        <f>ROUND($I84*R84,4)</f>
        <v>0</v>
      </c>
      <c r="U84" s="72"/>
      <c r="V84" s="72"/>
      <c r="W84" s="72"/>
      <c r="X84" s="72"/>
      <c r="Y84" s="73"/>
    </row>
    <row r="85" spans="1:25" ht="13.5" thickBot="1" x14ac:dyDescent="0.3">
      <c r="R85" s="61" t="s">
        <v>93</v>
      </c>
      <c r="S85" s="62">
        <f>SUM(S84:S84)</f>
        <v>0</v>
      </c>
      <c r="T85" s="63">
        <f>SUM(T84:T84)</f>
        <v>0</v>
      </c>
    </row>
  </sheetData>
  <sheetProtection algorithmName="SHA-512" hashValue="sUBcR48vZ1/wL4jBGPYXvO7u47h/QzWRWGmV01/6ajYDceLHwp91iy+GpeWq+xrRWwJjUA9+yrGs/hUnh1h5ow==" saltValue="FXkDxB/yZNetviKUkSjxfg==" spinCount="100000" sheet="1" objects="1" scenarios="1"/>
  <pageMargins left="0.78740157021416557" right="0.78740157021416557" top="0.78740157021416557" bottom="0.78740157021416557" header="0.59055116441514754" footer="0.59055116441514754"/>
  <pageSetup paperSize="9" scale="24" fitToHeight="0" pageOrder="overThenDown" orientation="landscape" r:id="rId1"/>
  <headerFooter>
    <oddHeader>&amp;ROBR-8A</oddHeader>
    <oddFooter>&amp;LJN št. 16-35/21&amp;RStran &amp;P od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39"/>
  <sheetViews>
    <sheetView topLeftCell="B1" workbookViewId="0"/>
  </sheetViews>
  <sheetFormatPr defaultRowHeight="12.75" x14ac:dyDescent="0.25"/>
  <cols>
    <col min="1" max="1" width="15.7109375" style="1" hidden="1" customWidth="1"/>
    <col min="2" max="2" width="7.28515625" style="1" customWidth="1"/>
    <col min="3" max="3" width="40.28515625" style="1" customWidth="1"/>
    <col min="4" max="4" width="65.28515625" style="1" customWidth="1"/>
    <col min="5" max="5" width="21.7109375" style="1" customWidth="1"/>
    <col min="6" max="6" width="12.5703125" style="1" customWidth="1"/>
    <col min="7" max="7" width="9.140625" style="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7" t="s">
        <v>51</v>
      </c>
    </row>
    <row r="5" spans="1:25" ht="18" x14ac:dyDescent="0.25">
      <c r="B5" s="78" t="s">
        <v>191</v>
      </c>
      <c r="C5" s="2" t="s">
        <v>192</v>
      </c>
    </row>
    <row r="7" spans="1:25" x14ac:dyDescent="0.25">
      <c r="C7" s="79" t="str">
        <f>IF('2. Podatki o ponudniku'!C5&lt;&gt;"","Naziv ponudnika: " &amp; '2. Podatki o ponudniku'!C5,"")</f>
        <v/>
      </c>
    </row>
    <row r="8" spans="1:25" x14ac:dyDescent="0.25">
      <c r="C8" s="79" t="str">
        <f>IF('2. Podatki o ponudniku'!C7&lt;&gt;"","Identifikacijska številka za DDV: " &amp; '2. Podatki o ponudniku'!C7,"")</f>
        <v/>
      </c>
    </row>
    <row r="10" spans="1:25" ht="13.5" thickBot="1" x14ac:dyDescent="0.3"/>
    <row r="11" spans="1:25" ht="13.5" thickBot="1" x14ac:dyDescent="0.3">
      <c r="A11" s="52" t="s">
        <v>54</v>
      </c>
      <c r="B11" s="57" t="s">
        <v>55</v>
      </c>
      <c r="C11" s="18" t="s">
        <v>193</v>
      </c>
      <c r="D11" s="18"/>
      <c r="E11" s="18"/>
      <c r="F11" s="18"/>
      <c r="G11" s="18"/>
      <c r="H11" s="18" t="s">
        <v>57</v>
      </c>
      <c r="I11" s="18"/>
      <c r="J11" s="8"/>
      <c r="K11" s="7"/>
      <c r="L11" s="18" t="s">
        <v>194</v>
      </c>
      <c r="M11" s="18"/>
      <c r="N11" s="18"/>
      <c r="O11" s="18"/>
      <c r="P11" s="18"/>
      <c r="Q11" s="18"/>
      <c r="R11" s="18"/>
      <c r="S11" s="18"/>
      <c r="T11" s="18"/>
      <c r="U11" s="18"/>
      <c r="V11" s="18"/>
      <c r="W11" s="18"/>
      <c r="X11" s="18"/>
      <c r="Y11" s="8"/>
    </row>
    <row r="12" spans="1:25" ht="51.75" thickBot="1" x14ac:dyDescent="0.3">
      <c r="A12" s="53" t="s">
        <v>59</v>
      </c>
      <c r="B12" s="19" t="s">
        <v>60</v>
      </c>
      <c r="C12" s="20" t="s">
        <v>61</v>
      </c>
      <c r="D12" s="20" t="s">
        <v>62</v>
      </c>
      <c r="E12" s="20" t="s">
        <v>63</v>
      </c>
      <c r="F12" s="20" t="s">
        <v>64</v>
      </c>
      <c r="G12" s="20" t="s">
        <v>65</v>
      </c>
      <c r="H12" s="20" t="s">
        <v>66</v>
      </c>
      <c r="I12" s="20" t="s">
        <v>67</v>
      </c>
      <c r="J12" s="21" t="s">
        <v>68</v>
      </c>
      <c r="K12" s="19" t="s">
        <v>69</v>
      </c>
      <c r="L12" s="20" t="s">
        <v>70</v>
      </c>
      <c r="M12" s="20" t="s">
        <v>71</v>
      </c>
      <c r="N12" s="20" t="s">
        <v>72</v>
      </c>
      <c r="O12" s="20" t="s">
        <v>73</v>
      </c>
      <c r="P12" s="20" t="s">
        <v>74</v>
      </c>
      <c r="Q12" s="20" t="s">
        <v>75</v>
      </c>
      <c r="R12" s="20" t="s">
        <v>76</v>
      </c>
      <c r="S12" s="20" t="s">
        <v>77</v>
      </c>
      <c r="T12" s="20" t="s">
        <v>78</v>
      </c>
      <c r="U12" s="20" t="s">
        <v>79</v>
      </c>
      <c r="V12" s="20" t="s">
        <v>80</v>
      </c>
      <c r="W12" s="20" t="s">
        <v>81</v>
      </c>
      <c r="X12" s="20" t="s">
        <v>82</v>
      </c>
      <c r="Y12" s="21" t="s">
        <v>83</v>
      </c>
    </row>
    <row r="13" spans="1:25" ht="26.25" thickBot="1" x14ac:dyDescent="0.3">
      <c r="A13" s="74" t="s">
        <v>195</v>
      </c>
      <c r="B13" s="75">
        <v>1</v>
      </c>
      <c r="C13" s="64" t="s">
        <v>194</v>
      </c>
      <c r="D13" s="64" t="s">
        <v>196</v>
      </c>
      <c r="E13" s="64" t="s">
        <v>128</v>
      </c>
      <c r="F13" s="64" t="s">
        <v>89</v>
      </c>
      <c r="G13" s="64" t="s">
        <v>89</v>
      </c>
      <c r="H13" s="65" t="s">
        <v>90</v>
      </c>
      <c r="I13" s="66">
        <v>315</v>
      </c>
      <c r="J13" s="76"/>
      <c r="K13" s="75">
        <v>1</v>
      </c>
      <c r="L13" s="67"/>
      <c r="M13" s="68"/>
      <c r="N13" s="69">
        <f>IF(M13&gt;0,ROUND(L13/M13,4),0)</f>
        <v>0</v>
      </c>
      <c r="O13" s="70"/>
      <c r="P13" s="71"/>
      <c r="Q13" s="69">
        <f>ROUND(ROUND(N13,4)*(1-O13),4)</f>
        <v>0</v>
      </c>
      <c r="R13" s="69">
        <f>ROUND(ROUND(Q13,4)*(1+P13),4)</f>
        <v>0</v>
      </c>
      <c r="S13" s="69">
        <f>ROUND($I13*Q13,4)</f>
        <v>0</v>
      </c>
      <c r="T13" s="69">
        <f>ROUND($I13*R13,4)</f>
        <v>0</v>
      </c>
      <c r="U13" s="72"/>
      <c r="V13" s="72"/>
      <c r="W13" s="72"/>
      <c r="X13" s="72"/>
      <c r="Y13" s="73"/>
    </row>
    <row r="14" spans="1:25" ht="13.5" thickBot="1" x14ac:dyDescent="0.3">
      <c r="R14" s="61" t="s">
        <v>93</v>
      </c>
      <c r="S14" s="62">
        <f>SUM(S13:S13)</f>
        <v>0</v>
      </c>
      <c r="T14" s="63">
        <f>SUM(T13:T13)</f>
        <v>0</v>
      </c>
    </row>
    <row r="16" spans="1:25" ht="13.5" thickBot="1" x14ac:dyDescent="0.3"/>
    <row r="17" spans="1:25" ht="13.5" thickBot="1" x14ac:dyDescent="0.3">
      <c r="A17" s="52" t="s">
        <v>54</v>
      </c>
      <c r="B17" s="57" t="s">
        <v>94</v>
      </c>
      <c r="C17" s="18" t="s">
        <v>197</v>
      </c>
      <c r="D17" s="18"/>
      <c r="E17" s="18"/>
      <c r="F17" s="18"/>
      <c r="G17" s="18"/>
      <c r="H17" s="18" t="s">
        <v>107</v>
      </c>
      <c r="I17" s="18"/>
      <c r="J17" s="8"/>
      <c r="K17" s="7"/>
      <c r="L17" s="18" t="s">
        <v>198</v>
      </c>
      <c r="M17" s="18"/>
      <c r="N17" s="18"/>
      <c r="O17" s="18"/>
      <c r="P17" s="18"/>
      <c r="Q17" s="18"/>
      <c r="R17" s="18"/>
      <c r="S17" s="18"/>
      <c r="T17" s="18"/>
      <c r="U17" s="18"/>
      <c r="V17" s="18"/>
      <c r="W17" s="18"/>
      <c r="X17" s="18"/>
      <c r="Y17" s="8"/>
    </row>
    <row r="18" spans="1:25" ht="51.75" thickBot="1" x14ac:dyDescent="0.3">
      <c r="A18" s="53" t="s">
        <v>59</v>
      </c>
      <c r="B18" s="19" t="s">
        <v>60</v>
      </c>
      <c r="C18" s="20" t="s">
        <v>61</v>
      </c>
      <c r="D18" s="20" t="s">
        <v>62</v>
      </c>
      <c r="E18" s="20" t="s">
        <v>63</v>
      </c>
      <c r="F18" s="20" t="s">
        <v>64</v>
      </c>
      <c r="G18" s="20" t="s">
        <v>65</v>
      </c>
      <c r="H18" s="20" t="s">
        <v>66</v>
      </c>
      <c r="I18" s="20" t="s">
        <v>67</v>
      </c>
      <c r="J18" s="21" t="s">
        <v>68</v>
      </c>
      <c r="K18" s="19" t="s">
        <v>69</v>
      </c>
      <c r="L18" s="20" t="s">
        <v>70</v>
      </c>
      <c r="M18" s="20" t="s">
        <v>71</v>
      </c>
      <c r="N18" s="20" t="s">
        <v>72</v>
      </c>
      <c r="O18" s="20" t="s">
        <v>73</v>
      </c>
      <c r="P18" s="20" t="s">
        <v>74</v>
      </c>
      <c r="Q18" s="20" t="s">
        <v>75</v>
      </c>
      <c r="R18" s="20" t="s">
        <v>76</v>
      </c>
      <c r="S18" s="20" t="s">
        <v>77</v>
      </c>
      <c r="T18" s="20" t="s">
        <v>78</v>
      </c>
      <c r="U18" s="20" t="s">
        <v>79</v>
      </c>
      <c r="V18" s="20" t="s">
        <v>80</v>
      </c>
      <c r="W18" s="20" t="s">
        <v>81</v>
      </c>
      <c r="X18" s="20" t="s">
        <v>82</v>
      </c>
      <c r="Y18" s="21" t="s">
        <v>83</v>
      </c>
    </row>
    <row r="19" spans="1:25" ht="26.25" thickBot="1" x14ac:dyDescent="0.3">
      <c r="A19" s="74" t="s">
        <v>199</v>
      </c>
      <c r="B19" s="75">
        <v>1</v>
      </c>
      <c r="C19" s="64" t="s">
        <v>200</v>
      </c>
      <c r="D19" s="64" t="s">
        <v>201</v>
      </c>
      <c r="E19" s="64" t="s">
        <v>89</v>
      </c>
      <c r="F19" s="64" t="s">
        <v>89</v>
      </c>
      <c r="G19" s="64" t="s">
        <v>89</v>
      </c>
      <c r="H19" s="65" t="s">
        <v>90</v>
      </c>
      <c r="I19" s="66">
        <v>15000</v>
      </c>
      <c r="J19" s="76"/>
      <c r="K19" s="75">
        <v>1</v>
      </c>
      <c r="L19" s="67"/>
      <c r="M19" s="68"/>
      <c r="N19" s="69">
        <f>IF(M19&gt;0,ROUND(L19/M19,4),0)</f>
        <v>0</v>
      </c>
      <c r="O19" s="70"/>
      <c r="P19" s="71"/>
      <c r="Q19" s="69">
        <f>ROUND(ROUND(N19,4)*(1-O19),4)</f>
        <v>0</v>
      </c>
      <c r="R19" s="69">
        <f>ROUND(ROUND(Q19,4)*(1+P19),4)</f>
        <v>0</v>
      </c>
      <c r="S19" s="69">
        <f>ROUND($I19*Q19,4)</f>
        <v>0</v>
      </c>
      <c r="T19" s="69">
        <f>ROUND($I19*R19,4)</f>
        <v>0</v>
      </c>
      <c r="U19" s="72"/>
      <c r="V19" s="72"/>
      <c r="W19" s="72"/>
      <c r="X19" s="72"/>
      <c r="Y19" s="73"/>
    </row>
    <row r="20" spans="1:25" ht="13.5" thickBot="1" x14ac:dyDescent="0.3">
      <c r="R20" s="61" t="s">
        <v>93</v>
      </c>
      <c r="S20" s="62">
        <f>SUM(S19:S19)</f>
        <v>0</v>
      </c>
      <c r="T20" s="63">
        <f>SUM(T19:T19)</f>
        <v>0</v>
      </c>
    </row>
    <row r="22" spans="1:25" ht="13.5" thickBot="1" x14ac:dyDescent="0.3"/>
    <row r="23" spans="1:25" ht="13.5" thickBot="1" x14ac:dyDescent="0.3">
      <c r="A23" s="52" t="s">
        <v>54</v>
      </c>
      <c r="B23" s="57" t="s">
        <v>105</v>
      </c>
      <c r="C23" s="18" t="s">
        <v>202</v>
      </c>
      <c r="D23" s="18"/>
      <c r="E23" s="18"/>
      <c r="F23" s="18"/>
      <c r="G23" s="18"/>
      <c r="H23" s="18" t="s">
        <v>57</v>
      </c>
      <c r="I23" s="18"/>
      <c r="J23" s="8"/>
      <c r="K23" s="7"/>
      <c r="L23" s="18" t="s">
        <v>203</v>
      </c>
      <c r="M23" s="18"/>
      <c r="N23" s="18"/>
      <c r="O23" s="18"/>
      <c r="P23" s="18"/>
      <c r="Q23" s="18"/>
      <c r="R23" s="18"/>
      <c r="S23" s="18"/>
      <c r="T23" s="18"/>
      <c r="U23" s="18"/>
      <c r="V23" s="18"/>
      <c r="W23" s="18"/>
      <c r="X23" s="18"/>
      <c r="Y23" s="8"/>
    </row>
    <row r="24" spans="1:25" ht="51.75" thickBot="1" x14ac:dyDescent="0.3">
      <c r="A24" s="53" t="s">
        <v>59</v>
      </c>
      <c r="B24" s="19" t="s">
        <v>60</v>
      </c>
      <c r="C24" s="20" t="s">
        <v>61</v>
      </c>
      <c r="D24" s="20" t="s">
        <v>62</v>
      </c>
      <c r="E24" s="20" t="s">
        <v>63</v>
      </c>
      <c r="F24" s="20" t="s">
        <v>64</v>
      </c>
      <c r="G24" s="20" t="s">
        <v>65</v>
      </c>
      <c r="H24" s="20" t="s">
        <v>66</v>
      </c>
      <c r="I24" s="20" t="s">
        <v>67</v>
      </c>
      <c r="J24" s="21" t="s">
        <v>68</v>
      </c>
      <c r="K24" s="19" t="s">
        <v>69</v>
      </c>
      <c r="L24" s="20" t="s">
        <v>70</v>
      </c>
      <c r="M24" s="20" t="s">
        <v>71</v>
      </c>
      <c r="N24" s="20" t="s">
        <v>72</v>
      </c>
      <c r="O24" s="20" t="s">
        <v>73</v>
      </c>
      <c r="P24" s="20" t="s">
        <v>74</v>
      </c>
      <c r="Q24" s="20" t="s">
        <v>75</v>
      </c>
      <c r="R24" s="20" t="s">
        <v>76</v>
      </c>
      <c r="S24" s="20" t="s">
        <v>77</v>
      </c>
      <c r="T24" s="20" t="s">
        <v>78</v>
      </c>
      <c r="U24" s="20" t="s">
        <v>79</v>
      </c>
      <c r="V24" s="20" t="s">
        <v>80</v>
      </c>
      <c r="W24" s="20" t="s">
        <v>81</v>
      </c>
      <c r="X24" s="20" t="s">
        <v>82</v>
      </c>
      <c r="Y24" s="21" t="s">
        <v>83</v>
      </c>
    </row>
    <row r="25" spans="1:25" ht="51.75" thickBot="1" x14ac:dyDescent="0.3">
      <c r="A25" s="74" t="s">
        <v>204</v>
      </c>
      <c r="B25" s="75">
        <v>1</v>
      </c>
      <c r="C25" s="64" t="s">
        <v>205</v>
      </c>
      <c r="D25" s="64" t="s">
        <v>206</v>
      </c>
      <c r="E25" s="64" t="s">
        <v>207</v>
      </c>
      <c r="F25" s="64" t="s">
        <v>89</v>
      </c>
      <c r="G25" s="64" t="s">
        <v>89</v>
      </c>
      <c r="H25" s="65" t="s">
        <v>90</v>
      </c>
      <c r="I25" s="66">
        <v>170</v>
      </c>
      <c r="J25" s="76"/>
      <c r="K25" s="75">
        <v>1</v>
      </c>
      <c r="L25" s="67"/>
      <c r="M25" s="68"/>
      <c r="N25" s="69">
        <f>IF(M25&gt;0,ROUND(L25/M25,4),0)</f>
        <v>0</v>
      </c>
      <c r="O25" s="70"/>
      <c r="P25" s="71"/>
      <c r="Q25" s="69">
        <f>ROUND(ROUND(N25,4)*(1-O25),4)</f>
        <v>0</v>
      </c>
      <c r="R25" s="69">
        <f>ROUND(ROUND(Q25,4)*(1+P25),4)</f>
        <v>0</v>
      </c>
      <c r="S25" s="69">
        <f>ROUND($I25*Q25,4)</f>
        <v>0</v>
      </c>
      <c r="T25" s="69">
        <f>ROUND($I25*R25,4)</f>
        <v>0</v>
      </c>
      <c r="U25" s="72"/>
      <c r="V25" s="72"/>
      <c r="W25" s="72"/>
      <c r="X25" s="72"/>
      <c r="Y25" s="73"/>
    </row>
    <row r="26" spans="1:25" ht="13.5" thickBot="1" x14ac:dyDescent="0.3">
      <c r="R26" s="61" t="s">
        <v>93</v>
      </c>
      <c r="S26" s="62">
        <f>SUM(S25:S25)</f>
        <v>0</v>
      </c>
      <c r="T26" s="63">
        <f>SUM(T25:T25)</f>
        <v>0</v>
      </c>
    </row>
    <row r="28" spans="1:25" ht="13.5" thickBot="1" x14ac:dyDescent="0.3"/>
    <row r="29" spans="1:25" ht="13.5" thickBot="1" x14ac:dyDescent="0.3">
      <c r="A29" s="52" t="s">
        <v>54</v>
      </c>
      <c r="B29" s="57" t="s">
        <v>114</v>
      </c>
      <c r="C29" s="18" t="s">
        <v>208</v>
      </c>
      <c r="D29" s="18"/>
      <c r="E29" s="18"/>
      <c r="F29" s="18"/>
      <c r="G29" s="18"/>
      <c r="H29" s="18" t="s">
        <v>107</v>
      </c>
      <c r="I29" s="18"/>
      <c r="J29" s="8"/>
      <c r="K29" s="7"/>
      <c r="L29" s="18" t="s">
        <v>209</v>
      </c>
      <c r="M29" s="18"/>
      <c r="N29" s="18"/>
      <c r="O29" s="18"/>
      <c r="P29" s="18"/>
      <c r="Q29" s="18"/>
      <c r="R29" s="18"/>
      <c r="S29" s="18"/>
      <c r="T29" s="18"/>
      <c r="U29" s="18"/>
      <c r="V29" s="18"/>
      <c r="W29" s="18"/>
      <c r="X29" s="18"/>
      <c r="Y29" s="8"/>
    </row>
    <row r="30" spans="1:25" ht="51.75" thickBot="1" x14ac:dyDescent="0.3">
      <c r="A30" s="53" t="s">
        <v>59</v>
      </c>
      <c r="B30" s="19" t="s">
        <v>60</v>
      </c>
      <c r="C30" s="20" t="s">
        <v>61</v>
      </c>
      <c r="D30" s="20" t="s">
        <v>62</v>
      </c>
      <c r="E30" s="20" t="s">
        <v>63</v>
      </c>
      <c r="F30" s="20" t="s">
        <v>64</v>
      </c>
      <c r="G30" s="20" t="s">
        <v>65</v>
      </c>
      <c r="H30" s="20" t="s">
        <v>66</v>
      </c>
      <c r="I30" s="20" t="s">
        <v>67</v>
      </c>
      <c r="J30" s="21" t="s">
        <v>68</v>
      </c>
      <c r="K30" s="19" t="s">
        <v>69</v>
      </c>
      <c r="L30" s="20" t="s">
        <v>70</v>
      </c>
      <c r="M30" s="20" t="s">
        <v>71</v>
      </c>
      <c r="N30" s="20" t="s">
        <v>72</v>
      </c>
      <c r="O30" s="20" t="s">
        <v>73</v>
      </c>
      <c r="P30" s="20" t="s">
        <v>74</v>
      </c>
      <c r="Q30" s="20" t="s">
        <v>75</v>
      </c>
      <c r="R30" s="20" t="s">
        <v>76</v>
      </c>
      <c r="S30" s="20" t="s">
        <v>77</v>
      </c>
      <c r="T30" s="20" t="s">
        <v>78</v>
      </c>
      <c r="U30" s="20" t="s">
        <v>79</v>
      </c>
      <c r="V30" s="20" t="s">
        <v>80</v>
      </c>
      <c r="W30" s="20" t="s">
        <v>81</v>
      </c>
      <c r="X30" s="20" t="s">
        <v>82</v>
      </c>
      <c r="Y30" s="21" t="s">
        <v>83</v>
      </c>
    </row>
    <row r="31" spans="1:25" ht="26.25" thickBot="1" x14ac:dyDescent="0.3">
      <c r="A31" s="74" t="s">
        <v>210</v>
      </c>
      <c r="B31" s="75">
        <v>1</v>
      </c>
      <c r="C31" s="64" t="s">
        <v>211</v>
      </c>
      <c r="D31" s="64" t="s">
        <v>212</v>
      </c>
      <c r="E31" s="64" t="s">
        <v>89</v>
      </c>
      <c r="F31" s="64" t="s">
        <v>89</v>
      </c>
      <c r="G31" s="64" t="s">
        <v>89</v>
      </c>
      <c r="H31" s="65" t="s">
        <v>90</v>
      </c>
      <c r="I31" s="66">
        <v>28200</v>
      </c>
      <c r="J31" s="76"/>
      <c r="K31" s="75">
        <v>1</v>
      </c>
      <c r="L31" s="67"/>
      <c r="M31" s="68"/>
      <c r="N31" s="69">
        <f>IF(M31&gt;0,ROUND(L31/M31,4),0)</f>
        <v>0</v>
      </c>
      <c r="O31" s="70"/>
      <c r="P31" s="71"/>
      <c r="Q31" s="69">
        <f>ROUND(ROUND(N31,4)*(1-O31),4)</f>
        <v>0</v>
      </c>
      <c r="R31" s="69">
        <f>ROUND(ROUND(Q31,4)*(1+P31),4)</f>
        <v>0</v>
      </c>
      <c r="S31" s="69">
        <f>ROUND($I31*Q31,4)</f>
        <v>0</v>
      </c>
      <c r="T31" s="69">
        <f>ROUND($I31*R31,4)</f>
        <v>0</v>
      </c>
      <c r="U31" s="72"/>
      <c r="V31" s="72"/>
      <c r="W31" s="72"/>
      <c r="X31" s="72"/>
      <c r="Y31" s="73"/>
    </row>
    <row r="32" spans="1:25" ht="13.5" thickBot="1" x14ac:dyDescent="0.3">
      <c r="R32" s="61" t="s">
        <v>93</v>
      </c>
      <c r="S32" s="62">
        <f>SUM(S31:S31)</f>
        <v>0</v>
      </c>
      <c r="T32" s="63">
        <f>SUM(T31:T31)</f>
        <v>0</v>
      </c>
    </row>
    <row r="34" spans="1:25" ht="13.5" thickBot="1" x14ac:dyDescent="0.3"/>
    <row r="35" spans="1:25" ht="13.5" thickBot="1" x14ac:dyDescent="0.3">
      <c r="A35" s="52" t="s">
        <v>54</v>
      </c>
      <c r="B35" s="57" t="s">
        <v>122</v>
      </c>
      <c r="C35" s="18" t="s">
        <v>202</v>
      </c>
      <c r="D35" s="18"/>
      <c r="E35" s="18"/>
      <c r="F35" s="18"/>
      <c r="G35" s="18"/>
      <c r="H35" s="18" t="s">
        <v>57</v>
      </c>
      <c r="I35" s="18"/>
      <c r="J35" s="8"/>
      <c r="K35" s="7"/>
      <c r="L35" s="18" t="s">
        <v>203</v>
      </c>
      <c r="M35" s="18"/>
      <c r="N35" s="18"/>
      <c r="O35" s="18"/>
      <c r="P35" s="18"/>
      <c r="Q35" s="18"/>
      <c r="R35" s="18"/>
      <c r="S35" s="18"/>
      <c r="T35" s="18"/>
      <c r="U35" s="18"/>
      <c r="V35" s="18"/>
      <c r="W35" s="18"/>
      <c r="X35" s="18"/>
      <c r="Y35" s="8"/>
    </row>
    <row r="36" spans="1:25" ht="51.75" thickBot="1" x14ac:dyDescent="0.3">
      <c r="A36" s="53" t="s">
        <v>59</v>
      </c>
      <c r="B36" s="19" t="s">
        <v>60</v>
      </c>
      <c r="C36" s="20" t="s">
        <v>61</v>
      </c>
      <c r="D36" s="20" t="s">
        <v>62</v>
      </c>
      <c r="E36" s="20" t="s">
        <v>63</v>
      </c>
      <c r="F36" s="20" t="s">
        <v>64</v>
      </c>
      <c r="G36" s="20" t="s">
        <v>65</v>
      </c>
      <c r="H36" s="20" t="s">
        <v>66</v>
      </c>
      <c r="I36" s="20" t="s">
        <v>67</v>
      </c>
      <c r="J36" s="21" t="s">
        <v>68</v>
      </c>
      <c r="K36" s="19" t="s">
        <v>69</v>
      </c>
      <c r="L36" s="20" t="s">
        <v>70</v>
      </c>
      <c r="M36" s="20" t="s">
        <v>71</v>
      </c>
      <c r="N36" s="20" t="s">
        <v>72</v>
      </c>
      <c r="O36" s="20" t="s">
        <v>73</v>
      </c>
      <c r="P36" s="20" t="s">
        <v>74</v>
      </c>
      <c r="Q36" s="20" t="s">
        <v>75</v>
      </c>
      <c r="R36" s="20" t="s">
        <v>76</v>
      </c>
      <c r="S36" s="20" t="s">
        <v>77</v>
      </c>
      <c r="T36" s="20" t="s">
        <v>78</v>
      </c>
      <c r="U36" s="20" t="s">
        <v>79</v>
      </c>
      <c r="V36" s="20" t="s">
        <v>80</v>
      </c>
      <c r="W36" s="20" t="s">
        <v>81</v>
      </c>
      <c r="X36" s="20" t="s">
        <v>82</v>
      </c>
      <c r="Y36" s="21" t="s">
        <v>83</v>
      </c>
    </row>
    <row r="37" spans="1:25" ht="191.25" x14ac:dyDescent="0.25">
      <c r="A37" s="54" t="s">
        <v>204</v>
      </c>
      <c r="B37" s="9">
        <v>1</v>
      </c>
      <c r="C37" s="22" t="s">
        <v>213</v>
      </c>
      <c r="D37" s="22" t="s">
        <v>214</v>
      </c>
      <c r="E37" s="22" t="s">
        <v>215</v>
      </c>
      <c r="F37" s="22" t="s">
        <v>89</v>
      </c>
      <c r="G37" s="22" t="s">
        <v>89</v>
      </c>
      <c r="H37" s="23" t="s">
        <v>90</v>
      </c>
      <c r="I37" s="24">
        <v>50</v>
      </c>
      <c r="J37" s="58"/>
      <c r="K37" s="9">
        <v>1</v>
      </c>
      <c r="L37" s="25"/>
      <c r="M37" s="26"/>
      <c r="N37" s="27">
        <f>IF(M37&gt;0,ROUND(L37/M37,4),0)</f>
        <v>0</v>
      </c>
      <c r="O37" s="28"/>
      <c r="P37" s="29"/>
      <c r="Q37" s="27">
        <f>ROUND(ROUND(N37,4)*(1-O37),4)</f>
        <v>0</v>
      </c>
      <c r="R37" s="27">
        <f>ROUND(ROUND(Q37,4)*(1+P37),4)</f>
        <v>0</v>
      </c>
      <c r="S37" s="27">
        <f>ROUND($I37*Q37,4)</f>
        <v>0</v>
      </c>
      <c r="T37" s="27">
        <f>ROUND($I37*R37,4)</f>
        <v>0</v>
      </c>
      <c r="U37" s="30"/>
      <c r="V37" s="30"/>
      <c r="W37" s="30"/>
      <c r="X37" s="30"/>
      <c r="Y37" s="31"/>
    </row>
    <row r="38" spans="1:25" ht="26.25" thickBot="1" x14ac:dyDescent="0.3">
      <c r="A38" s="56" t="s">
        <v>89</v>
      </c>
      <c r="B38" s="13">
        <v>2</v>
      </c>
      <c r="C38" s="42" t="s">
        <v>216</v>
      </c>
      <c r="D38" s="42" t="s">
        <v>217</v>
      </c>
      <c r="E38" s="42" t="s">
        <v>89</v>
      </c>
      <c r="F38" s="42" t="s">
        <v>89</v>
      </c>
      <c r="G38" s="42" t="s">
        <v>89</v>
      </c>
      <c r="H38" s="43" t="s">
        <v>90</v>
      </c>
      <c r="I38" s="44">
        <v>50</v>
      </c>
      <c r="J38" s="60"/>
      <c r="K38" s="13">
        <v>1</v>
      </c>
      <c r="L38" s="45"/>
      <c r="M38" s="46"/>
      <c r="N38" s="47">
        <f>IF(M38&gt;0,ROUND(L38/M38,4),0)</f>
        <v>0</v>
      </c>
      <c r="O38" s="48"/>
      <c r="P38" s="49"/>
      <c r="Q38" s="47">
        <f>ROUND(ROUND(N38,4)*(1-O38),4)</f>
        <v>0</v>
      </c>
      <c r="R38" s="47">
        <f>ROUND(ROUND(Q38,4)*(1+P38),4)</f>
        <v>0</v>
      </c>
      <c r="S38" s="47">
        <f>ROUND($I38*Q38,4)</f>
        <v>0</v>
      </c>
      <c r="T38" s="47">
        <f>ROUND($I38*R38,4)</f>
        <v>0</v>
      </c>
      <c r="U38" s="50"/>
      <c r="V38" s="50"/>
      <c r="W38" s="50"/>
      <c r="X38" s="50"/>
      <c r="Y38" s="51"/>
    </row>
    <row r="39" spans="1:25" ht="13.5" thickBot="1" x14ac:dyDescent="0.3">
      <c r="R39" s="61" t="s">
        <v>93</v>
      </c>
      <c r="S39" s="62">
        <f>SUM(S37:S38)</f>
        <v>0</v>
      </c>
      <c r="T39" s="63">
        <f>SUM(T37:T38)</f>
        <v>0</v>
      </c>
    </row>
  </sheetData>
  <sheetProtection algorithmName="SHA-512" hashValue="M8iLs4QtM0LkZjGbSql8PCu6bvhO6Sls8UaPmAfA/b8/jOirwnFVwjt8pnqxYlR3sXUd64AIF8paRCcjpyNWGA==" saltValue="YJN1DkxC3zJBcLP4zueg2g==" spinCount="100000" sheet="1" objects="1" scenarios="1"/>
  <pageMargins left="0.78740157021416557" right="0.78740157021416557" top="0.78740157021416557" bottom="0.78740157021416557" header="0.59055116441514754" footer="0.59055116441514754"/>
  <pageSetup paperSize="9" scale="31" fitToHeight="0" pageOrder="overThenDown" orientation="landscape" r:id="rId1"/>
  <headerFooter>
    <oddHeader>&amp;ROBR-8A</oddHeader>
    <oddFooter>&amp;LJN št. 16-35/21&amp;RStran &amp;P od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6</vt:i4>
      </vt:variant>
      <vt:variant>
        <vt:lpstr>Imenovani obsegi</vt:lpstr>
      </vt:variant>
      <vt:variant>
        <vt:i4>2</vt:i4>
      </vt:variant>
    </vt:vector>
  </HeadingPairs>
  <TitlesOfParts>
    <vt:vector size="8" baseType="lpstr">
      <vt:lpstr>NAVODILA</vt:lpstr>
      <vt:lpstr>1. Podatki naročnika</vt:lpstr>
      <vt:lpstr>2. Podatki o ponudniku</vt:lpstr>
      <vt:lpstr>3. Strokovne zahteve naročnika</vt:lpstr>
      <vt:lpstr>Sklop I.</vt:lpstr>
      <vt:lpstr>Sklop II.</vt:lpstr>
      <vt:lpstr>'Sklop I.'!Tiskanje_naslovov</vt:lpstr>
      <vt:lpstr>'Sklop II.'!Tiskanje_naslovov</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Žefran</dc:creator>
  <cp:lastModifiedBy>Marija Žefran</cp:lastModifiedBy>
  <dcterms:created xsi:type="dcterms:W3CDTF">2021-09-06T06:45:35Z</dcterms:created>
  <dcterms:modified xsi:type="dcterms:W3CDTF">2021-09-06T06:46:03Z</dcterms:modified>
</cp:coreProperties>
</file>