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jerles\Documents\1_RAZPISI_dok\LETO 2017\1 aJavna naročila  2017\16_21_17 Stenti in mater za inter kardio _ NMV\"/>
    </mc:Choice>
  </mc:AlternateContent>
  <bookViews>
    <workbookView xWindow="0" yWindow="0" windowWidth="28770" windowHeight="14430"/>
  </bookViews>
  <sheets>
    <sheet name="NAVODILA" sheetId="1" r:id="rId1"/>
    <sheet name="1. Podatki naročnika" sheetId="2" r:id="rId2"/>
    <sheet name="2. Podatki o ponudniku" sheetId="3" r:id="rId3"/>
    <sheet name="3. Strokovne zahteve naročnika" sheetId="4" r:id="rId4"/>
    <sheet name="Sklop I." sheetId="5" r:id="rId5"/>
    <sheet name="Sklop II." sheetId="6" r:id="rId6"/>
  </sheets>
  <definedNames>
    <definedName name="_xlnm.Print_Titles" localSheetId="4">'Sklop I.'!$B:$B</definedName>
    <definedName name="_xlnm.Print_Titles" localSheetId="5">'Sklop II.'!$B:$B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8" i="6" l="1"/>
  <c r="Q128" i="6"/>
  <c r="R127" i="6"/>
  <c r="Q127" i="6"/>
  <c r="P127" i="6"/>
  <c r="O127" i="6"/>
  <c r="R126" i="6"/>
  <c r="Q126" i="6"/>
  <c r="P126" i="6"/>
  <c r="O126" i="6"/>
  <c r="R125" i="6"/>
  <c r="Q125" i="6"/>
  <c r="P125" i="6"/>
  <c r="O125" i="6"/>
  <c r="R120" i="6"/>
  <c r="Q120" i="6"/>
  <c r="R119" i="6"/>
  <c r="Q119" i="6"/>
  <c r="P119" i="6"/>
  <c r="O119" i="6"/>
  <c r="R118" i="6"/>
  <c r="Q118" i="6"/>
  <c r="P118" i="6"/>
  <c r="O118" i="6"/>
  <c r="R113" i="6"/>
  <c r="Q113" i="6"/>
  <c r="R112" i="6"/>
  <c r="Q112" i="6"/>
  <c r="P112" i="6"/>
  <c r="O112" i="6"/>
  <c r="R111" i="6"/>
  <c r="Q111" i="6"/>
  <c r="P111" i="6"/>
  <c r="O111" i="6"/>
  <c r="R110" i="6"/>
  <c r="Q110" i="6"/>
  <c r="P110" i="6"/>
  <c r="O110" i="6"/>
  <c r="R105" i="6"/>
  <c r="Q105" i="6"/>
  <c r="R104" i="6"/>
  <c r="Q104" i="6"/>
  <c r="P104" i="6"/>
  <c r="O104" i="6"/>
  <c r="R99" i="6"/>
  <c r="Q99" i="6"/>
  <c r="R98" i="6"/>
  <c r="Q98" i="6"/>
  <c r="P98" i="6"/>
  <c r="O98" i="6"/>
  <c r="R97" i="6"/>
  <c r="Q97" i="6"/>
  <c r="P97" i="6"/>
  <c r="O97" i="6"/>
  <c r="R92" i="6"/>
  <c r="Q92" i="6"/>
  <c r="R91" i="6"/>
  <c r="Q91" i="6"/>
  <c r="P91" i="6"/>
  <c r="O91" i="6"/>
  <c r="R90" i="6"/>
  <c r="Q90" i="6"/>
  <c r="P90" i="6"/>
  <c r="O90" i="6"/>
  <c r="R85" i="6"/>
  <c r="Q85" i="6"/>
  <c r="R84" i="6"/>
  <c r="Q84" i="6"/>
  <c r="P84" i="6"/>
  <c r="O84" i="6"/>
  <c r="R79" i="6"/>
  <c r="Q79" i="6"/>
  <c r="R78" i="6"/>
  <c r="Q78" i="6"/>
  <c r="P78" i="6"/>
  <c r="O78" i="6"/>
  <c r="R77" i="6"/>
  <c r="Q77" i="6"/>
  <c r="P77" i="6"/>
  <c r="O77" i="6"/>
  <c r="R72" i="6"/>
  <c r="Q72" i="6"/>
  <c r="R71" i="6"/>
  <c r="Q71" i="6"/>
  <c r="P71" i="6"/>
  <c r="O71" i="6"/>
  <c r="R70" i="6"/>
  <c r="Q70" i="6"/>
  <c r="P70" i="6"/>
  <c r="O70" i="6"/>
  <c r="R65" i="6"/>
  <c r="Q65" i="6"/>
  <c r="R64" i="6"/>
  <c r="Q64" i="6"/>
  <c r="P64" i="6"/>
  <c r="O64" i="6"/>
  <c r="R63" i="6"/>
  <c r="Q63" i="6"/>
  <c r="P63" i="6"/>
  <c r="O63" i="6"/>
  <c r="R58" i="6"/>
  <c r="Q58" i="6"/>
  <c r="R57" i="6"/>
  <c r="Q57" i="6"/>
  <c r="P57" i="6"/>
  <c r="O57" i="6"/>
  <c r="R52" i="6"/>
  <c r="Q52" i="6"/>
  <c r="R51" i="6"/>
  <c r="Q51" i="6"/>
  <c r="P51" i="6"/>
  <c r="O51" i="6"/>
  <c r="R50" i="6"/>
  <c r="Q50" i="6"/>
  <c r="P50" i="6"/>
  <c r="O50" i="6"/>
  <c r="R49" i="6"/>
  <c r="Q49" i="6"/>
  <c r="P49" i="6"/>
  <c r="O49" i="6"/>
  <c r="R44" i="6"/>
  <c r="Q44" i="6"/>
  <c r="R43" i="6"/>
  <c r="Q43" i="6"/>
  <c r="P43" i="6"/>
  <c r="O43" i="6"/>
  <c r="R42" i="6"/>
  <c r="Q42" i="6"/>
  <c r="P42" i="6"/>
  <c r="O42" i="6"/>
  <c r="R37" i="6"/>
  <c r="Q37" i="6"/>
  <c r="R36" i="6"/>
  <c r="Q36" i="6"/>
  <c r="P36" i="6"/>
  <c r="O36" i="6"/>
  <c r="R35" i="6"/>
  <c r="Q35" i="6"/>
  <c r="P35" i="6"/>
  <c r="O35" i="6"/>
  <c r="R30" i="6"/>
  <c r="Q30" i="6"/>
  <c r="R29" i="6"/>
  <c r="Q29" i="6"/>
  <c r="P29" i="6"/>
  <c r="O29" i="6"/>
  <c r="R28" i="6"/>
  <c r="Q28" i="6"/>
  <c r="P28" i="6"/>
  <c r="O28" i="6"/>
  <c r="R23" i="6"/>
  <c r="Q23" i="6"/>
  <c r="R22" i="6"/>
  <c r="Q22" i="6"/>
  <c r="P22" i="6"/>
  <c r="O22" i="6"/>
  <c r="R21" i="6"/>
  <c r="Q21" i="6"/>
  <c r="P21" i="6"/>
  <c r="O21" i="6"/>
  <c r="R16" i="6"/>
  <c r="Q16" i="6"/>
  <c r="R15" i="6"/>
  <c r="Q15" i="6"/>
  <c r="P15" i="6"/>
  <c r="O15" i="6"/>
  <c r="R14" i="6"/>
  <c r="Q14" i="6"/>
  <c r="P14" i="6"/>
  <c r="O14" i="6"/>
  <c r="R13" i="6"/>
  <c r="Q13" i="6"/>
  <c r="P13" i="6"/>
  <c r="O13" i="6"/>
  <c r="C8" i="6"/>
  <c r="C7" i="6"/>
  <c r="R17" i="5"/>
  <c r="Q17" i="5"/>
  <c r="R16" i="5"/>
  <c r="Q16" i="5"/>
  <c r="P16" i="5"/>
  <c r="O16" i="5"/>
  <c r="R15" i="5"/>
  <c r="Q15" i="5"/>
  <c r="P15" i="5"/>
  <c r="O15" i="5"/>
  <c r="R14" i="5"/>
  <c r="Q14" i="5"/>
  <c r="P14" i="5"/>
  <c r="O14" i="5"/>
  <c r="R13" i="5"/>
  <c r="Q13" i="5"/>
  <c r="P13" i="5"/>
  <c r="O13" i="5"/>
  <c r="C8" i="5"/>
  <c r="C7" i="5"/>
</calcChain>
</file>

<file path=xl/sharedStrings.xml><?xml version="1.0" encoding="utf-8"?>
<sst xmlns="http://schemas.openxmlformats.org/spreadsheetml/2006/main" count="860" uniqueCount="204">
  <si>
    <t>NAVODILA ZA IZPOLNITEV PREDRAČUNA – SEZNAMA  RAZPISANEGA BLAGA  (OBR-8a)</t>
  </si>
  <si>
    <t>1. Ponudnik mora  Predračun - Seznama razpisanega blaga (OBR – 8a) izpolniti, natisniti in natisnjeni izvod podpisati in žigosati.</t>
  </si>
  <si>
    <t>2. Ponudnik k ponudbi predloži Predračun - Seznam razpisanega blaga (lastni natis izpolnjenega predračuna iz OBR-8a) v pisni in obvezno tudi v elektronski obliki - na CD-ju ali USB ključku (v primeru enostavnega postopka ob elektronski oddaji ponudbe ponudniki dajo xls. datoteko in scan natisnjene verzije - pdf datoteko kot priponko k elektronski ponudbi).</t>
  </si>
  <si>
    <t>3. Ponudnik mora v »Predračun - Seznam razpisanega blaga« (exelova datoteka)  pri vrstah blaga, ki jih ponuja (v polja obarvana z rumeno barvo) obvezno vpisati naslednje podatke:</t>
  </si>
  <si>
    <t>Opcija 1:</t>
  </si>
  <si>
    <t>o    veljavna cena brez DDV/EM</t>
  </si>
  <si>
    <t>o    popust (stopnja fiksnega popusta)</t>
  </si>
  <si>
    <t>o    stopnjo DDV</t>
  </si>
  <si>
    <t>o    proizvajalca ponujenega blaga / izvajalca storitve</t>
  </si>
  <si>
    <t xml:space="preserve">o    ponudnikov naziv blaga / storitve </t>
  </si>
  <si>
    <t>o    EAN kodo ponujenega blaga / storitve (če jo ima)</t>
  </si>
  <si>
    <t>o    kataloško številko ponujenega blaga / storitve (če jo ima)</t>
  </si>
  <si>
    <t>Ceno brez DDV/EM, ceno z DDV/EM in vrednost z DDV izračuna aplikacija sama na osnovi predhodno vpisanih podatkov.</t>
  </si>
  <si>
    <t>Opcija 2 (velja pri sukcesivnih nabavah, večinoma medicinskega potrošnega materiala; ko je v predračunu odprta opcija vnosa cene za prijavljeno pakiranje in vnosa št. enot (EM) v prijavljenem pakiranju</t>
  </si>
  <si>
    <t xml:space="preserve">o    veljavna cena brez DDV za ponujeno pakiranje    </t>
  </si>
  <si>
    <t>o    št. enot (enot mere naročnika) v ponujenem pakiranju</t>
  </si>
  <si>
    <t xml:space="preserve">o    popust </t>
  </si>
  <si>
    <t>o    ponudnikov naziv blaga / storitve</t>
  </si>
  <si>
    <t>Opcija 3 (velja ob odpiranjih konkurence na podlagi sklenjenega okvirnega sporazuma in že priznani sposobnosti za blago / storitev)</t>
  </si>
  <si>
    <t>o    veljavna cena brez DDV/EM (v primeru, da gre za sukcesivne nabave blaga pa veljavno ceno brez DDV za ponujeno pakiranje in št. enot (enot mere naročnika) v ponujenem pakiranju)</t>
  </si>
  <si>
    <t xml:space="preserve">4. Ponudnik mora obvezno izpolniti tudi delovni list: »Podatki o ponudniku«. </t>
  </si>
  <si>
    <t>5. Ponudnik ne sme preimenovati, kopirati ali kako drugače spreminjati datoteke s Seznamom razpisanega blaga zaradi nadaljnje programske obdelave podatkov!</t>
  </si>
  <si>
    <t xml:space="preserve">6. OPOMBE: </t>
  </si>
  <si>
    <t xml:space="preserve">o    naročnik ne odgovarja za morebitne napake pri podajanju posameznih cen, št. enot v prijavljenem pakiranju in davčnih stopenj;  </t>
  </si>
  <si>
    <t>o    cena brez DDV mora vsebovati vse stroške, popuste, rabate.</t>
  </si>
  <si>
    <t>Podatki naročnika</t>
  </si>
  <si>
    <t>Naročnik:</t>
  </si>
  <si>
    <t>JN št.:</t>
  </si>
  <si>
    <t>Predmet JN:</t>
  </si>
  <si>
    <t>Obdobje priznane sposobnosti in usposobljenosti:</t>
  </si>
  <si>
    <t>Obdobje JN:</t>
  </si>
  <si>
    <t>Vrsta postopka JN:</t>
  </si>
  <si>
    <t>Okvirni sporazumi:</t>
  </si>
  <si>
    <t>Vrsta predmeta JN:</t>
  </si>
  <si>
    <t>Status:</t>
  </si>
  <si>
    <t>Splošna bolnišnica Novo mesto</t>
  </si>
  <si>
    <t>16-21/17</t>
  </si>
  <si>
    <t>KORONARNI STENTI IN OSTALI MATERIAL ZA INTERVENTNO KARDIOLOGIJO - NMV</t>
  </si>
  <si>
    <t>naročilo male vrednosti</t>
  </si>
  <si>
    <t>Ne</t>
  </si>
  <si>
    <t>BLAGO</t>
  </si>
  <si>
    <t>Aplikacija Javna naročila, različica 2.3.4</t>
  </si>
  <si>
    <t>Podatki o ponudniku</t>
  </si>
  <si>
    <t>Naziv:</t>
  </si>
  <si>
    <t>Naslov:</t>
  </si>
  <si>
    <t>Identifikacijska številka za DDV:</t>
  </si>
  <si>
    <t>Telefon:</t>
  </si>
  <si>
    <t>Faks:</t>
  </si>
  <si>
    <t>Kontaktna oseba:</t>
  </si>
  <si>
    <t>Elektronski naslov:</t>
  </si>
  <si>
    <t>Strokovne zahteve naročnika</t>
  </si>
  <si>
    <t>Seznam razpisanega blaga za sklop:</t>
  </si>
  <si>
    <t>I.</t>
  </si>
  <si>
    <t>KORONARNI STENTI</t>
  </si>
  <si>
    <t>*</t>
  </si>
  <si>
    <t>1.</t>
  </si>
  <si>
    <t>podsklop: KORONARNI STENTI</t>
  </si>
  <si>
    <t>ODPRT</t>
  </si>
  <si>
    <t>EOB</t>
  </si>
  <si>
    <t>Zap. št.</t>
  </si>
  <si>
    <t>Naziv blaga</t>
  </si>
  <si>
    <t>Lastnost 1</t>
  </si>
  <si>
    <t>Lastnost 2</t>
  </si>
  <si>
    <t>Lastnost 3</t>
  </si>
  <si>
    <t>Lastnost 4</t>
  </si>
  <si>
    <t>EM</t>
  </si>
  <si>
    <t>Količina</t>
  </si>
  <si>
    <t>Št. vzorcev</t>
  </si>
  <si>
    <t>Var.</t>
  </si>
  <si>
    <t>Veljavna cena brez DDV</t>
  </si>
  <si>
    <t>Popust</t>
  </si>
  <si>
    <t>Stopnja DDV</t>
  </si>
  <si>
    <t>Cena brez DDV</t>
  </si>
  <si>
    <t>Cena z DDV</t>
  </si>
  <si>
    <t>Vrednost brez DDV</t>
  </si>
  <si>
    <t>Vrednost z DDV</t>
  </si>
  <si>
    <t>Proizvajalec</t>
  </si>
  <si>
    <t>Ponudnikov naziv blaga</t>
  </si>
  <si>
    <t>EAN</t>
  </si>
  <si>
    <t>Kataloška številka</t>
  </si>
  <si>
    <t>Opomba</t>
  </si>
  <si>
    <t/>
  </si>
  <si>
    <t xml:space="preserve"> Stenti 1. kategorija </t>
  </si>
  <si>
    <t xml:space="preserve">DES 2-3. generacije z biokompatibilno neresorbilno polimero in zdravilom iz skupine limus dimenzij od 2.0-5.0 mm. </t>
  </si>
  <si>
    <t>okvirna 3 mes. količina</t>
  </si>
  <si>
    <t>kos</t>
  </si>
  <si>
    <t xml:space="preserve">Stenti 2. kategorija </t>
  </si>
  <si>
    <t xml:space="preserve">DES 2-3 generacija z bioresorbilno polimero in zdravilom iz skupine limus. Dimenzije 2.25-4.0. Vsak proizvajalec mora ponuditi zadnjo generacijo izdelka. </t>
  </si>
  <si>
    <t xml:space="preserve">Stenti 3. kategorija </t>
  </si>
  <si>
    <t>DCS (drug coated stent) oz stent brez polimera in z zdravilom iz skupine limus, ki omogoča, da se DAPT po 1 mesecu ustavi (zahtevan CE certifikat) ter prisotnost kliničnih študij, ki kažejo na ustreznost produkta. Dimenzije od 2,25 – 4.0 mm</t>
  </si>
  <si>
    <t xml:space="preserve">Stenti 4. kategorija </t>
  </si>
  <si>
    <t xml:space="preserve">DES 2-3. generacije z biokompatibilno neresorbilno polimerom  in zdravilom iz skupine limus dimenzij od 2.25-4.0 mm. </t>
  </si>
  <si>
    <t>Skupaj:</t>
  </si>
  <si>
    <t>II.</t>
  </si>
  <si>
    <t>OSTALI MATERIAL ZA INTERVENTNO KARDIOLOGIJO</t>
  </si>
  <si>
    <t>podsklop: Žilna uvajala za transfemoralni pristop standardne dolžine</t>
  </si>
  <si>
    <t>ZAPRT</t>
  </si>
  <si>
    <t>Žilna uvajala za transfemoralni pristop standardne dolžine</t>
  </si>
  <si>
    <t>Žilno uvajalo za transfemoralni pristop  5 F standardne dolžine</t>
  </si>
  <si>
    <t>Standardna dolžina 10 -12 cm. Silikonska hemostatska valvula</t>
  </si>
  <si>
    <t>Brez Žice.</t>
  </si>
  <si>
    <t>Žilno uvajalo za transfemoralni pristop  6 F standardne dolžine</t>
  </si>
  <si>
    <t xml:space="preserve">Standardna dolžina 10 -12 cm. Silikonska hemostatska valvula  </t>
  </si>
  <si>
    <t>Žilno uvajalo za transfemoralni pristop  7 F standardne dolžine</t>
  </si>
  <si>
    <t>2.</t>
  </si>
  <si>
    <t>podsklop: Žilna uvajala za transradialni pristop</t>
  </si>
  <si>
    <t>Žilna uvajala za transradialni pristop</t>
  </si>
  <si>
    <t>Žilno uvajalo za transradialni pristop  5 F</t>
  </si>
  <si>
    <t>s pukcijsko iglo 20 ali 21G(o,9 mm)in vodilno žico 0,018 - 0,025 inch. Silikonski premaz vodila ali hidrofilni premaz vodila.</t>
  </si>
  <si>
    <t>Dolžine 7-11cm</t>
  </si>
  <si>
    <t>Žilno uvajalo za transradialni pristop  6 F</t>
  </si>
  <si>
    <t>3.</t>
  </si>
  <si>
    <t>podsklop: Izmenjalne žice</t>
  </si>
  <si>
    <t>Izmenjalne žice</t>
  </si>
  <si>
    <t>IZMENJALNA ŽICA 0,035  INCH, DOLŽINE 150-220 CM</t>
  </si>
  <si>
    <t>S konico J 1,5mm</t>
  </si>
  <si>
    <t>IZMENJALNA ŽICA 0,035  INCH, DOLŽINE 260 CM</t>
  </si>
  <si>
    <t>4.</t>
  </si>
  <si>
    <t>podsklop: Diagnostični katetri za transfemoralni pristop</t>
  </si>
  <si>
    <t>Diagnostični katetri za transfemoralni pristop</t>
  </si>
  <si>
    <t>Diagnostični kateter za transfemoralni pristop  5 F</t>
  </si>
  <si>
    <t>vse standardne dimenzije in krivine, mehka atravmatska konica katetra, zahtevan podoben pretok kot pri 6 F(pretok  najmanj 30 ml/s  pri 1200 psi pri 6F katetru)</t>
  </si>
  <si>
    <t>Diagnostični kateter za transfemoralni pristop  6 F</t>
  </si>
  <si>
    <t>vse standardne dimenzije in krivine, mehka atravmatska konica katetra, pretok  najmanj 30 ml/s  pri 1200 psi pri 6F katetru</t>
  </si>
  <si>
    <t>5.</t>
  </si>
  <si>
    <t>podsklop: Diagnostični katetri za transradialni pristop</t>
  </si>
  <si>
    <t>Diagnostični katetri za transradialni pristop</t>
  </si>
  <si>
    <t>Diagnostični kateter za transradialni pristop  5 F</t>
  </si>
  <si>
    <t>vse standardne krivine vključno z bilateralnim, mehka atravmatska konica, minimalni notranji lumen 0,047 za 5F in 0,051 za 6F kateter. pretok  najmanj 30 ml/s  pri 1200 psi pri 6F katetru</t>
  </si>
  <si>
    <t>Diagnostični kateter za transradialni pristop  6 F</t>
  </si>
  <si>
    <t>6.</t>
  </si>
  <si>
    <t>podsklop: Vodilni katetri</t>
  </si>
  <si>
    <t>Vodilni katetri</t>
  </si>
  <si>
    <t>Vodilni kateter za transfemoralni pristop  6 F</t>
  </si>
  <si>
    <t>vse standardne krivine z možnostjo opcije za  boljšo pasivno ali aktivno podporo,notranji lumen za 6F kateter najmanj 0,070 inch</t>
  </si>
  <si>
    <t>Vodilni kateter za transfemoralni pristop  7 F</t>
  </si>
  <si>
    <t>vse standardne krivine z možnostjo opcije za  boljšo pasivno ali aktivno podporo,notranji lumen za 7F kateter najmanj 0,070 inch</t>
  </si>
  <si>
    <t>Vodilni kateter 6 F z večjim notranjim lumnom</t>
  </si>
  <si>
    <t>vse standardne krivine velikosti 6F,  transradialne, notranji lumen  najmanj 0,072 inch</t>
  </si>
  <si>
    <t>7.</t>
  </si>
  <si>
    <t>podsklop: Set za inflacijo z manometrom</t>
  </si>
  <si>
    <t>Set za inflacijo z manometrom</t>
  </si>
  <si>
    <t>volumen 30 ml, pritisk 30 atm, uvajalna igla in torker</t>
  </si>
  <si>
    <t>8.</t>
  </si>
  <si>
    <t>podsklop: Vodilne koronarne žice</t>
  </si>
  <si>
    <t>Vodilne koronarne žice</t>
  </si>
  <si>
    <t xml:space="preserve">Vodilna koronarna žica hidrofilna </t>
  </si>
  <si>
    <t>0,014 inch, dolžine 180 do 190 cm, mehka fleksibilna konica in dober prenos navora, izbor žic glede  trdote konice in suportivnosti</t>
  </si>
  <si>
    <t>Vodilna koronarna žica hidrofobna</t>
  </si>
  <si>
    <t xml:space="preserve"> 0,014 inch, dolžine 180 do 190 cm, mehka fleksibilna konica in dober prenos navora, izbor žic glede  trdote konice in suportivnosti, s hidrofobnim premazom.</t>
  </si>
  <si>
    <t>9.</t>
  </si>
  <si>
    <t>podsklop: Koronarni dilatacijski katetri-baloni</t>
  </si>
  <si>
    <t>Koronarni dilatacijski katetri-baloni</t>
  </si>
  <si>
    <t>Semikompliantni koronarni dilatacijski katetri-baloni</t>
  </si>
  <si>
    <t>selektivna hidrofilna prevleka, vstopni profil (profil vrha 0,016 inch, crossing profil 0,021- 0,027 inch,izbor dolžine minimalno od 10 mm do 40 mm,izbor  premera od 1,2 do 5 mm. RBP najmanj 15 atm.</t>
  </si>
  <si>
    <t>Nekompliantni koronarni dilatacijski katetri-baloni</t>
  </si>
  <si>
    <t>vselektivna hidrofilna prevleka,stopni profil (profil vrha 0,017 inch,izbor dolžine od 10 mm do 15 mm,izbor  premera od 1,20 do 4 mm,RBP najmanj 18 atm</t>
  </si>
  <si>
    <t>10.</t>
  </si>
  <si>
    <t>podsklop: Trombaspiracijski kateter</t>
  </si>
  <si>
    <t>Trombaspiracijski kateter</t>
  </si>
  <si>
    <t>Trombaspiracijski kateter za 6 F</t>
  </si>
  <si>
    <t>hidrofilna prevleka</t>
  </si>
  <si>
    <t>Trombaspiracijski kateter za 7 F</t>
  </si>
  <si>
    <t>11.</t>
  </si>
  <si>
    <t>podsklop: Mikrokateter</t>
  </si>
  <si>
    <t>Mikrokateter</t>
  </si>
  <si>
    <t>Dolžine 130-135 cm, hidrofilna prevleka , distalni premer 0,61-0,62 mm,notranji lumen  omogoča izmenjavo koronarnih vodilnih žic.</t>
  </si>
  <si>
    <t>12.</t>
  </si>
  <si>
    <t>podsklop: Žilna zapirala</t>
  </si>
  <si>
    <t>Žilna zapirala</t>
  </si>
  <si>
    <t>Set za perkutano zaporo po punkciji femoralne arterije 6F</t>
  </si>
  <si>
    <t xml:space="preserve">Set za perkutano zaporo po punkciji femoralne arterije 8F </t>
  </si>
  <si>
    <t>13.</t>
  </si>
  <si>
    <t xml:space="preserve">podsklop: Sistem za hemostazo po radialni punkciji </t>
  </si>
  <si>
    <t xml:space="preserve">Sistem za hemostazo po radialni punkciji </t>
  </si>
  <si>
    <t>Sistem za hemostazo po radialni punkciji standardna velikost-  dolžina 24 cm</t>
  </si>
  <si>
    <t>Set za kompresijsko hemostazo po punkciji radialne arterije, ki je prozorne strukture, kar omogoči vizualni nadzor in selektivno kompresijo na vbodnem mestu  radialne arterije.</t>
  </si>
  <si>
    <t xml:space="preserve">Sistem za hemostazo po radialni punkciji večja velikost -  dolžina 29 cm </t>
  </si>
  <si>
    <t>14.</t>
  </si>
  <si>
    <t>podsklop: Angiografski set</t>
  </si>
  <si>
    <t>Angiografski set</t>
  </si>
  <si>
    <t>Angiografski set kombiniran za femoralni in radialni pristop</t>
  </si>
  <si>
    <t xml:space="preserve">Sestava seta: Plašč OP XL s krpico  za brisanje  2 kosa; 
Zaščitna prevleka za rtg.cev  75-80 cm x 70-75 cm  1 kos; 
Zaščitna prevleka za  zaščitni zaslon 130cm x 130cm (lahko tudi 100cmx100cm)  1 kos; 
Radialnofemoralna rjuha  240 cm x 320-345 cm, močno vpojna, s štirimi adhezivnimi odprtinami, ki morajo biti prekrita s folijo in transparentnima stranskima deloma   1 kos;
Zloženci iz gaze 10cm x 10cm   20 kosov (lahko tudi do 30kosov);
Tamponov št. 6 (premer 7-7,5 cm)  10 kosov;
Blazinica za igle  1 kos;
Skalpel št.11 z ročajem  1 kos;
Prozorna brizga z navojem 30ml  1 kos; 
Prozorna brizga z navojem 10ml  2 kosa (lahko tudi do 4kose); 
Prozorna brizga z navojem 5ml  1 kos;
Prozorna brizga z navojem 3ml 1 kos;
Igla 18G-50mm  1 kos;
Igla 22 ali 23G-50mm  1 kos;
Posodica  250ml  2 kosa;
Posodica  500ml  2 kosa;
Kompresa 100cmx100cm  1 kos;
Gobica z ročajem za čiščenje  5 kos; 
Pokrivalo za OP mizo 150cm x 200cm  1 kos;
Set lahko vsebuje tudi dodatno plastično posodo in obliž za punkcijsko mesto. 
</t>
  </si>
  <si>
    <t>15.</t>
  </si>
  <si>
    <t>podsklop: IVUS žice in katetri</t>
  </si>
  <si>
    <t>IVUS žice in katetri</t>
  </si>
  <si>
    <t>  20 MHz ultrazvočni kateter za intravaskularno slikanje</t>
  </si>
  <si>
    <t>  45 MHz ultrazvočni kateter za intravaskularno slikanje</t>
  </si>
  <si>
    <t>Koronarne žice 0,014”za intrakoronarne funkcionalne meritve z in brez hiperemije, dolžina 185 cm, z ravnim in J vrhom.</t>
  </si>
  <si>
    <t>16.</t>
  </si>
  <si>
    <t>podsklop: Obturatorji</t>
  </si>
  <si>
    <t>Obturatorji</t>
  </si>
  <si>
    <t xml:space="preserve">Obturator 6F </t>
  </si>
  <si>
    <t>dolžine od 10 do 26 cm</t>
  </si>
  <si>
    <t>okvirna 2 letna količina</t>
  </si>
  <si>
    <t xml:space="preserve">Obturator 7F </t>
  </si>
  <si>
    <t>17.</t>
  </si>
  <si>
    <t xml:space="preserve">podsklop: Žilna uvajala za transfemoralni pristop daljša </t>
  </si>
  <si>
    <t xml:space="preserve">Žilna uvajala za transfemoralni pristop daljša </t>
  </si>
  <si>
    <t>Žilno uvajalo za transfemoralni pristop  5 F daljše</t>
  </si>
  <si>
    <t xml:space="preserve">Dolžina 30 -45 cm. Silikonska hemostatska valvula  </t>
  </si>
  <si>
    <t>Žilno uvajalo za transfemoralni pristop  6 F daljše</t>
  </si>
  <si>
    <t>Dolžina 30 -45 cm. Silikonska hemostatska valvula.</t>
  </si>
  <si>
    <t>Žilno uvajalo za transfemoralni pristop  7 F daljše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</si>
</sst>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;#,##0.0000;"/>
    <numFmt numFmtId="165" formatCode="0.0000%"/>
    <numFmt numFmtId="166" formatCode="0.0%"/>
  </numFmts>
  <fonts count="7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color indexed="8"/>
      <name val="Small Fonts"/>
      <charset val="238"/>
    </font>
    <font>
      <b/>
      <sz val="12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D2"/>
        <bgColor indexed="64"/>
      </patternFill>
    </fill>
    <fill>
      <patternFill patternType="solid">
        <fgColor indexed="4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>
      <alignment horizontal="left" vertical="center"/>
    </xf>
    <xf numFmtId="0" fontId="2" fillId="0" borderId="0">
      <alignment horizontal="left" vertical="center"/>
    </xf>
    <xf numFmtId="0" fontId="1" fillId="0" borderId="1">
      <alignment horizontal="left" vertical="center" wrapText="1"/>
    </xf>
    <xf numFmtId="0" fontId="3" fillId="2" borderId="0">
      <alignment horizontal="left" vertical="center"/>
    </xf>
  </cellStyleXfs>
  <cellXfs count="76">
    <xf numFmtId="0" fontId="0" fillId="0" borderId="0" xfId="0"/>
    <xf numFmtId="0" fontId="1" fillId="0" borderId="0" xfId="1">
      <alignment horizontal="left" vertical="center"/>
    </xf>
    <xf numFmtId="0" fontId="2" fillId="0" borderId="0" xfId="2">
      <alignment horizontal="left" vertical="center"/>
    </xf>
    <xf numFmtId="0" fontId="1" fillId="3" borderId="3" xfId="1" applyFill="1" applyBorder="1" applyAlignment="1">
      <alignment horizontal="left" vertical="center" wrapText="1"/>
    </xf>
    <xf numFmtId="0" fontId="1" fillId="3" borderId="4" xfId="1" applyFill="1" applyBorder="1" applyAlignment="1">
      <alignment horizontal="left" vertical="center" wrapText="1"/>
    </xf>
    <xf numFmtId="0" fontId="1" fillId="3" borderId="5" xfId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3" fillId="2" borderId="6" xfId="4" applyBorder="1">
      <alignment horizontal="left" vertical="center"/>
    </xf>
    <xf numFmtId="0" fontId="3" fillId="2" borderId="7" xfId="4" applyBorder="1">
      <alignment horizontal="left" vertical="center"/>
    </xf>
    <xf numFmtId="0" fontId="1" fillId="0" borderId="8" xfId="3" applyBorder="1" applyAlignment="1">
      <alignment horizontal="right" vertical="center" wrapText="1"/>
    </xf>
    <xf numFmtId="0" fontId="4" fillId="0" borderId="9" xfId="3" applyFont="1" applyBorder="1">
      <alignment horizontal="left" vertical="center" wrapText="1"/>
    </xf>
    <xf numFmtId="0" fontId="1" fillId="0" borderId="10" xfId="3" applyBorder="1" applyAlignment="1">
      <alignment horizontal="right" vertical="center" wrapText="1"/>
    </xf>
    <xf numFmtId="0" fontId="4" fillId="0" borderId="11" xfId="3" applyFont="1" applyBorder="1">
      <alignment horizontal="left" vertical="center" wrapText="1"/>
    </xf>
    <xf numFmtId="0" fontId="1" fillId="0" borderId="12" xfId="3" applyBorder="1" applyAlignment="1">
      <alignment horizontal="right" vertical="center" wrapText="1"/>
    </xf>
    <xf numFmtId="0" fontId="4" fillId="0" borderId="13" xfId="3" applyFont="1" applyBorder="1" applyProtection="1">
      <alignment horizontal="left" vertical="center" wrapText="1"/>
      <protection locked="0"/>
    </xf>
    <xf numFmtId="0" fontId="4" fillId="4" borderId="9" xfId="3" applyFont="1" applyFill="1" applyBorder="1" applyProtection="1">
      <alignment horizontal="left" vertical="center" wrapText="1"/>
      <protection locked="0"/>
    </xf>
    <xf numFmtId="0" fontId="4" fillId="4" borderId="11" xfId="3" applyFont="1" applyFill="1" applyBorder="1" applyProtection="1">
      <alignment horizontal="left" vertical="center" wrapText="1"/>
      <protection locked="0"/>
    </xf>
    <xf numFmtId="0" fontId="4" fillId="4" borderId="13" xfId="3" applyFont="1" applyFill="1" applyBorder="1" applyProtection="1">
      <alignment horizontal="left" vertical="center" wrapText="1"/>
      <protection locked="0"/>
    </xf>
    <xf numFmtId="0" fontId="3" fillId="2" borderId="14" xfId="4" applyBorder="1">
      <alignment horizontal="left" vertical="center"/>
    </xf>
    <xf numFmtId="0" fontId="1" fillId="5" borderId="15" xfId="3" applyFill="1" applyBorder="1">
      <alignment horizontal="left" vertical="center" wrapText="1"/>
    </xf>
    <xf numFmtId="0" fontId="1" fillId="5" borderId="16" xfId="3" applyFill="1" applyBorder="1">
      <alignment horizontal="left" vertical="center" wrapText="1"/>
    </xf>
    <xf numFmtId="0" fontId="1" fillId="5" borderId="17" xfId="3" applyFill="1" applyBorder="1">
      <alignment horizontal="left" vertical="center" wrapText="1"/>
    </xf>
    <xf numFmtId="0" fontId="1" fillId="0" borderId="18" xfId="3" applyBorder="1">
      <alignment horizontal="left" vertical="center" wrapText="1"/>
    </xf>
    <xf numFmtId="0" fontId="1" fillId="0" borderId="18" xfId="3" applyBorder="1" applyAlignment="1">
      <alignment horizontal="center" vertical="center" wrapText="1"/>
    </xf>
    <xf numFmtId="3" fontId="1" fillId="0" borderId="18" xfId="3" applyNumberFormat="1" applyBorder="1" applyAlignment="1">
      <alignment horizontal="right" vertical="center" wrapText="1"/>
    </xf>
    <xf numFmtId="164" fontId="1" fillId="4" borderId="18" xfId="3" applyNumberFormat="1" applyFill="1" applyBorder="1" applyAlignment="1" applyProtection="1">
      <alignment horizontal="right" vertical="center" wrapText="1"/>
      <protection locked="0"/>
    </xf>
    <xf numFmtId="165" fontId="1" fillId="4" borderId="18" xfId="3" applyNumberFormat="1" applyFill="1" applyBorder="1" applyAlignment="1" applyProtection="1">
      <alignment horizontal="right" vertical="center" wrapText="1"/>
      <protection locked="0"/>
    </xf>
    <xf numFmtId="166" fontId="1" fillId="4" borderId="18" xfId="3" applyNumberFormat="1" applyFill="1" applyBorder="1" applyAlignment="1" applyProtection="1">
      <alignment horizontal="right" vertical="center" wrapText="1"/>
      <protection locked="0"/>
    </xf>
    <xf numFmtId="164" fontId="1" fillId="0" borderId="18" xfId="3" applyNumberFormat="1" applyBorder="1" applyAlignment="1" applyProtection="1">
      <alignment horizontal="right" vertical="center" wrapText="1"/>
      <protection hidden="1"/>
    </xf>
    <xf numFmtId="0" fontId="1" fillId="4" borderId="18" xfId="3" applyFill="1" applyBorder="1" applyProtection="1">
      <alignment horizontal="left" vertical="center" wrapText="1"/>
      <protection locked="0"/>
    </xf>
    <xf numFmtId="0" fontId="1" fillId="4" borderId="9" xfId="3" applyFill="1" applyBorder="1" applyProtection="1">
      <alignment horizontal="left" vertical="center" wrapText="1"/>
      <protection locked="0"/>
    </xf>
    <xf numFmtId="0" fontId="1" fillId="0" borderId="1" xfId="3" applyBorder="1">
      <alignment horizontal="left" vertical="center" wrapText="1"/>
    </xf>
    <xf numFmtId="0" fontId="1" fillId="0" borderId="1" xfId="3" applyBorder="1" applyAlignment="1">
      <alignment horizontal="center" vertical="center" wrapText="1"/>
    </xf>
    <xf numFmtId="3" fontId="1" fillId="0" borderId="1" xfId="3" applyNumberFormat="1" applyBorder="1" applyAlignment="1">
      <alignment horizontal="right" vertical="center" wrapText="1"/>
    </xf>
    <xf numFmtId="164" fontId="1" fillId="4" borderId="1" xfId="3" applyNumberFormat="1" applyFill="1" applyBorder="1" applyAlignment="1" applyProtection="1">
      <alignment horizontal="right" vertical="center" wrapText="1"/>
      <protection locked="0"/>
    </xf>
    <xf numFmtId="165" fontId="1" fillId="4" borderId="1" xfId="3" applyNumberFormat="1" applyFill="1" applyBorder="1" applyAlignment="1" applyProtection="1">
      <alignment horizontal="right" vertical="center" wrapText="1"/>
      <protection locked="0"/>
    </xf>
    <xf numFmtId="166" fontId="1" fillId="4" borderId="1" xfId="3" applyNumberFormat="1" applyFill="1" applyBorder="1" applyAlignment="1" applyProtection="1">
      <alignment horizontal="right" vertical="center" wrapText="1"/>
      <protection locked="0"/>
    </xf>
    <xf numFmtId="164" fontId="1" fillId="0" borderId="1" xfId="3" applyNumberFormat="1" applyBorder="1" applyAlignment="1" applyProtection="1">
      <alignment horizontal="right" vertical="center" wrapText="1"/>
      <protection hidden="1"/>
    </xf>
    <xf numFmtId="0" fontId="1" fillId="4" borderId="1" xfId="3" applyFill="1" applyBorder="1" applyProtection="1">
      <alignment horizontal="left" vertical="center" wrapText="1"/>
      <protection locked="0"/>
    </xf>
    <xf numFmtId="0" fontId="1" fillId="4" borderId="11" xfId="3" applyFill="1" applyBorder="1" applyProtection="1">
      <alignment horizontal="left" vertical="center" wrapText="1"/>
      <protection locked="0"/>
    </xf>
    <xf numFmtId="0" fontId="1" fillId="0" borderId="19" xfId="3" applyBorder="1">
      <alignment horizontal="left" vertical="center" wrapText="1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wrapText="1"/>
    </xf>
    <xf numFmtId="164" fontId="1" fillId="4" borderId="19" xfId="3" applyNumberFormat="1" applyFill="1" applyBorder="1" applyAlignment="1" applyProtection="1">
      <alignment horizontal="right" vertical="center" wrapText="1"/>
      <protection locked="0"/>
    </xf>
    <xf numFmtId="165" fontId="1" fillId="4" borderId="19" xfId="3" applyNumberFormat="1" applyFill="1" applyBorder="1" applyAlignment="1" applyProtection="1">
      <alignment horizontal="right" vertical="center" wrapText="1"/>
      <protection locked="0"/>
    </xf>
    <xf numFmtId="166" fontId="1" fillId="4" borderId="19" xfId="3" applyNumberFormat="1" applyFill="1" applyBorder="1" applyAlignment="1" applyProtection="1">
      <alignment horizontal="right" vertical="center" wrapText="1"/>
      <protection locked="0"/>
    </xf>
    <xf numFmtId="164" fontId="1" fillId="0" borderId="19" xfId="3" applyNumberFormat="1" applyBorder="1" applyAlignment="1" applyProtection="1">
      <alignment horizontal="right" vertical="center" wrapText="1"/>
      <protection hidden="1"/>
    </xf>
    <xf numFmtId="0" fontId="1" fillId="4" borderId="19" xfId="3" applyFill="1" applyBorder="1" applyProtection="1">
      <alignment horizontal="left" vertical="center" wrapText="1"/>
      <protection locked="0"/>
    </xf>
    <xf numFmtId="0" fontId="1" fillId="4" borderId="13" xfId="3" applyFill="1" applyBorder="1" applyProtection="1">
      <alignment horizontal="left" vertical="center" wrapText="1"/>
      <protection locked="0"/>
    </xf>
    <xf numFmtId="0" fontId="3" fillId="2" borderId="2" xfId="4" applyBorder="1">
      <alignment horizontal="left" vertical="center"/>
    </xf>
    <xf numFmtId="0" fontId="1" fillId="5" borderId="2" xfId="3" applyFill="1" applyBorder="1">
      <alignment horizontal="left" vertical="center" wrapText="1"/>
    </xf>
    <xf numFmtId="0" fontId="1" fillId="0" borderId="20" xfId="3" applyBorder="1">
      <alignment horizontal="left" vertical="center" wrapText="1"/>
    </xf>
    <xf numFmtId="0" fontId="1" fillId="0" borderId="21" xfId="3" applyBorder="1">
      <alignment horizontal="left" vertical="center" wrapText="1"/>
    </xf>
    <xf numFmtId="0" fontId="1" fillId="0" borderId="22" xfId="3" applyBorder="1">
      <alignment horizontal="left" vertical="center" wrapText="1"/>
    </xf>
    <xf numFmtId="0" fontId="3" fillId="2" borderId="6" xfId="4" applyBorder="1" applyAlignment="1">
      <alignment horizontal="right" vertical="center"/>
    </xf>
    <xf numFmtId="0" fontId="1" fillId="0" borderId="9" xfId="3" applyBorder="1" applyAlignment="1">
      <alignment horizontal="right" vertical="center" wrapText="1"/>
    </xf>
    <xf numFmtId="0" fontId="1" fillId="0" borderId="11" xfId="3" applyBorder="1" applyAlignment="1">
      <alignment horizontal="right" vertical="center" wrapText="1"/>
    </xf>
    <xf numFmtId="0" fontId="1" fillId="0" borderId="13" xfId="3" applyBorder="1" applyAlignment="1">
      <alignment horizontal="right" vertical="center" wrapText="1"/>
    </xf>
    <xf numFmtId="0" fontId="4" fillId="0" borderId="15" xfId="3" applyFont="1" applyBorder="1">
      <alignment horizontal="left" vertical="center" wrapText="1"/>
    </xf>
    <xf numFmtId="164" fontId="4" fillId="0" borderId="16" xfId="3" applyNumberFormat="1" applyFont="1" applyBorder="1" applyAlignment="1" applyProtection="1">
      <alignment horizontal="right" vertical="center" wrapText="1"/>
      <protection hidden="1"/>
    </xf>
    <xf numFmtId="164" fontId="4" fillId="0" borderId="17" xfId="3" applyNumberFormat="1" applyFont="1" applyBorder="1" applyAlignment="1" applyProtection="1">
      <alignment horizontal="right" vertical="center" wrapText="1"/>
      <protection hidden="1"/>
    </xf>
    <xf numFmtId="0" fontId="6" fillId="0" borderId="0" xfId="2" applyFont="1">
      <alignment horizontal="left" vertical="center"/>
    </xf>
    <xf numFmtId="0" fontId="2" fillId="0" borderId="0" xfId="2" applyAlignment="1">
      <alignment horizontal="right" vertical="center"/>
    </xf>
    <xf numFmtId="0" fontId="1" fillId="0" borderId="0" xfId="1" applyProtection="1">
      <alignment horizontal="left" vertical="center"/>
      <protection hidden="1"/>
    </xf>
    <xf numFmtId="0" fontId="1" fillId="0" borderId="16" xfId="3" applyBorder="1">
      <alignment horizontal="left" vertical="center" wrapText="1"/>
    </xf>
    <xf numFmtId="0" fontId="1" fillId="0" borderId="16" xfId="3" applyBorder="1" applyAlignment="1">
      <alignment horizontal="center" vertical="center" wrapText="1"/>
    </xf>
    <xf numFmtId="3" fontId="1" fillId="0" borderId="16" xfId="3" applyNumberFormat="1" applyBorder="1" applyAlignment="1">
      <alignment horizontal="right" vertical="center" wrapText="1"/>
    </xf>
    <xf numFmtId="164" fontId="1" fillId="4" borderId="16" xfId="3" applyNumberFormat="1" applyFill="1" applyBorder="1" applyAlignment="1" applyProtection="1">
      <alignment horizontal="right" vertical="center" wrapText="1"/>
      <protection locked="0"/>
    </xf>
    <xf numFmtId="165" fontId="1" fillId="4" borderId="16" xfId="3" applyNumberFormat="1" applyFill="1" applyBorder="1" applyAlignment="1" applyProtection="1">
      <alignment horizontal="right" vertical="center" wrapText="1"/>
      <protection locked="0"/>
    </xf>
    <xf numFmtId="166" fontId="1" fillId="4" borderId="16" xfId="3" applyNumberFormat="1" applyFill="1" applyBorder="1" applyAlignment="1" applyProtection="1">
      <alignment horizontal="right" vertical="center" wrapText="1"/>
      <protection locked="0"/>
    </xf>
    <xf numFmtId="164" fontId="1" fillId="0" borderId="16" xfId="3" applyNumberFormat="1" applyBorder="1" applyAlignment="1" applyProtection="1">
      <alignment horizontal="right" vertical="center" wrapText="1"/>
      <protection hidden="1"/>
    </xf>
    <xf numFmtId="0" fontId="1" fillId="4" borderId="16" xfId="3" applyFill="1" applyBorder="1" applyProtection="1">
      <alignment horizontal="left" vertical="center" wrapText="1"/>
      <protection locked="0"/>
    </xf>
    <xf numFmtId="0" fontId="1" fillId="4" borderId="17" xfId="3" applyFill="1" applyBorder="1" applyProtection="1">
      <alignment horizontal="left" vertical="center" wrapText="1"/>
      <protection locked="0"/>
    </xf>
    <xf numFmtId="0" fontId="1" fillId="0" borderId="2" xfId="3" applyBorder="1">
      <alignment horizontal="left" vertical="center" wrapText="1"/>
    </xf>
    <xf numFmtId="0" fontId="1" fillId="0" borderId="15" xfId="3" applyBorder="1" applyAlignment="1">
      <alignment horizontal="right" vertical="center" wrapText="1"/>
    </xf>
    <xf numFmtId="0" fontId="1" fillId="0" borderId="17" xfId="3" applyBorder="1" applyAlignment="1">
      <alignment horizontal="right" vertical="center" wrapText="1"/>
    </xf>
  </cellXfs>
  <cellStyles count="5">
    <cellStyle name="JN-naslov" xfId="2"/>
    <cellStyle name="JN-naslov tabele" xfId="4"/>
    <cellStyle name="JN-navadno" xfId="1"/>
    <cellStyle name="JN-tabela" xfId="3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1</xdr:col>
      <xdr:colOff>1532323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2</xdr:col>
      <xdr:colOff>351223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2</xdr:col>
      <xdr:colOff>351223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</xdr:colOff>
      <xdr:row>0</xdr:row>
      <xdr:rowOff>12701</xdr:rowOff>
    </xdr:from>
    <xdr:to>
      <xdr:col>1</xdr:col>
      <xdr:colOff>1532323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317500</xdr:colOff>
      <xdr:row>0</xdr:row>
      <xdr:rowOff>12701</xdr:rowOff>
    </xdr:from>
    <xdr:to>
      <xdr:col>2</xdr:col>
      <xdr:colOff>1360873</xdr:colOff>
      <xdr:row>2</xdr:row>
      <xdr:rowOff>15894</xdr:rowOff>
    </xdr:to>
    <xdr:pic>
      <xdr:nvPicPr>
        <xdr:cNvPr id="2" name="Slika 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0" y="12701"/>
          <a:ext cx="1529148" cy="327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B47"/>
  <sheetViews>
    <sheetView tabSelected="1" workbookViewId="0"/>
  </sheetViews>
  <sheetFormatPr defaultRowHeight="12.75" x14ac:dyDescent="0.25"/>
  <cols>
    <col min="1" max="1" width="4.7109375" style="1" customWidth="1"/>
    <col min="2" max="2" width="120.7109375" style="1" customWidth="1"/>
    <col min="3" max="16384" width="9.140625" style="1"/>
  </cols>
  <sheetData>
    <row r="4" spans="2:2" ht="18" x14ac:dyDescent="0.25">
      <c r="B4" s="2" t="s">
        <v>0</v>
      </c>
    </row>
    <row r="5" spans="2:2" ht="13.5" thickBot="1" x14ac:dyDescent="0.3"/>
    <row r="6" spans="2:2" x14ac:dyDescent="0.25">
      <c r="B6" s="3" t="s">
        <v>1</v>
      </c>
    </row>
    <row r="7" spans="2:2" x14ac:dyDescent="0.25">
      <c r="B7" s="4"/>
    </row>
    <row r="8" spans="2:2" ht="38.25" x14ac:dyDescent="0.25">
      <c r="B8" s="4" t="s">
        <v>2</v>
      </c>
    </row>
    <row r="9" spans="2:2" x14ac:dyDescent="0.25">
      <c r="B9" s="4"/>
    </row>
    <row r="10" spans="2:2" ht="25.5" x14ac:dyDescent="0.25">
      <c r="B10" s="4" t="s">
        <v>3</v>
      </c>
    </row>
    <row r="11" spans="2:2" x14ac:dyDescent="0.25">
      <c r="B11" s="4"/>
    </row>
    <row r="12" spans="2:2" x14ac:dyDescent="0.25">
      <c r="B12" s="4" t="s">
        <v>4</v>
      </c>
    </row>
    <row r="13" spans="2:2" x14ac:dyDescent="0.25">
      <c r="B13" s="4" t="s">
        <v>5</v>
      </c>
    </row>
    <row r="14" spans="2:2" x14ac:dyDescent="0.25">
      <c r="B14" s="4" t="s">
        <v>6</v>
      </c>
    </row>
    <row r="15" spans="2:2" x14ac:dyDescent="0.25">
      <c r="B15" s="4" t="s">
        <v>7</v>
      </c>
    </row>
    <row r="16" spans="2:2" x14ac:dyDescent="0.25">
      <c r="B16" s="4" t="s">
        <v>8</v>
      </c>
    </row>
    <row r="17" spans="2:2" x14ac:dyDescent="0.25">
      <c r="B17" s="4" t="s">
        <v>9</v>
      </c>
    </row>
    <row r="18" spans="2:2" x14ac:dyDescent="0.25">
      <c r="B18" s="4" t="s">
        <v>10</v>
      </c>
    </row>
    <row r="19" spans="2:2" x14ac:dyDescent="0.25">
      <c r="B19" s="4" t="s">
        <v>11</v>
      </c>
    </row>
    <row r="20" spans="2:2" x14ac:dyDescent="0.25">
      <c r="B20" s="4" t="s">
        <v>12</v>
      </c>
    </row>
    <row r="21" spans="2:2" x14ac:dyDescent="0.25">
      <c r="B21" s="4"/>
    </row>
    <row r="22" spans="2:2" ht="25.5" x14ac:dyDescent="0.25">
      <c r="B22" s="4" t="s">
        <v>13</v>
      </c>
    </row>
    <row r="23" spans="2:2" x14ac:dyDescent="0.25">
      <c r="B23" s="4"/>
    </row>
    <row r="24" spans="2:2" x14ac:dyDescent="0.25">
      <c r="B24" s="4" t="s">
        <v>14</v>
      </c>
    </row>
    <row r="25" spans="2:2" x14ac:dyDescent="0.25">
      <c r="B25" s="4" t="s">
        <v>15</v>
      </c>
    </row>
    <row r="26" spans="2:2" x14ac:dyDescent="0.25">
      <c r="B26" s="4" t="s">
        <v>16</v>
      </c>
    </row>
    <row r="27" spans="2:2" x14ac:dyDescent="0.25">
      <c r="B27" s="4" t="s">
        <v>7</v>
      </c>
    </row>
    <row r="28" spans="2:2" x14ac:dyDescent="0.25">
      <c r="B28" s="4" t="s">
        <v>8</v>
      </c>
    </row>
    <row r="29" spans="2:2" x14ac:dyDescent="0.25">
      <c r="B29" s="4" t="s">
        <v>17</v>
      </c>
    </row>
    <row r="30" spans="2:2" x14ac:dyDescent="0.25">
      <c r="B30" s="4" t="s">
        <v>10</v>
      </c>
    </row>
    <row r="31" spans="2:2" x14ac:dyDescent="0.25">
      <c r="B31" s="4" t="s">
        <v>11</v>
      </c>
    </row>
    <row r="32" spans="2:2" x14ac:dyDescent="0.25">
      <c r="B32" s="4" t="s">
        <v>12</v>
      </c>
    </row>
    <row r="33" spans="2:2" x14ac:dyDescent="0.25">
      <c r="B33" s="4"/>
    </row>
    <row r="34" spans="2:2" x14ac:dyDescent="0.25">
      <c r="B34" s="4" t="s">
        <v>18</v>
      </c>
    </row>
    <row r="35" spans="2:2" ht="25.5" x14ac:dyDescent="0.25">
      <c r="B35" s="4" t="s">
        <v>19</v>
      </c>
    </row>
    <row r="36" spans="2:2" x14ac:dyDescent="0.25">
      <c r="B36" s="4" t="s">
        <v>6</v>
      </c>
    </row>
    <row r="37" spans="2:2" x14ac:dyDescent="0.25">
      <c r="B37" s="4" t="s">
        <v>7</v>
      </c>
    </row>
    <row r="38" spans="2:2" x14ac:dyDescent="0.25">
      <c r="B38" s="4" t="s">
        <v>12</v>
      </c>
    </row>
    <row r="39" spans="2:2" x14ac:dyDescent="0.25">
      <c r="B39" s="4"/>
    </row>
    <row r="40" spans="2:2" x14ac:dyDescent="0.25">
      <c r="B40" s="4" t="s">
        <v>20</v>
      </c>
    </row>
    <row r="41" spans="2:2" x14ac:dyDescent="0.25">
      <c r="B41" s="4"/>
    </row>
    <row r="42" spans="2:2" ht="25.5" x14ac:dyDescent="0.25">
      <c r="B42" s="4" t="s">
        <v>21</v>
      </c>
    </row>
    <row r="43" spans="2:2" x14ac:dyDescent="0.25">
      <c r="B43" s="4"/>
    </row>
    <row r="44" spans="2:2" x14ac:dyDescent="0.25">
      <c r="B44" s="4" t="s">
        <v>22</v>
      </c>
    </row>
    <row r="45" spans="2:2" x14ac:dyDescent="0.25">
      <c r="B45" s="4" t="s">
        <v>23</v>
      </c>
    </row>
    <row r="46" spans="2:2" x14ac:dyDescent="0.25">
      <c r="B46" s="4" t="s">
        <v>24</v>
      </c>
    </row>
    <row r="47" spans="2:2" ht="13.5" thickBot="1" x14ac:dyDescent="0.3">
      <c r="B47" s="5"/>
    </row>
  </sheetData>
  <sheetProtection algorithmName="SHA-512" hashValue="oiJrYlWPMZO+pZxIm9yHUCCJTVb0A1hgbTZ0zOt2teEItiYfTpGQwDFxm8spWoS4ePfCMC/NzCUnJ9NWB8Y+ng==" saltValue="8CjDxne12p3EU3rObtcsKA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68" fitToHeight="0" pageOrder="overThenDown" orientation="portrait" r:id="rId1"/>
  <headerFooter>
    <oddFooter>&amp;LJN št. 16-21/17&amp;RStran 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5"/>
  <sheetViews>
    <sheetView workbookViewId="0"/>
  </sheetViews>
  <sheetFormatPr defaultRowHeight="12.75" x14ac:dyDescent="0.25"/>
  <cols>
    <col min="1" max="1" width="4.7109375" style="1" customWidth="1"/>
    <col min="2" max="2" width="17.7109375" style="1" customWidth="1"/>
    <col min="3" max="3" width="60.7109375" style="1" customWidth="1"/>
    <col min="4" max="16384" width="9.140625" style="1"/>
  </cols>
  <sheetData>
    <row r="3" spans="2:3" ht="13.5" thickBot="1" x14ac:dyDescent="0.3"/>
    <row r="4" spans="2:3" ht="20.100000000000001" customHeight="1" thickBot="1" x14ac:dyDescent="0.3">
      <c r="B4" s="7" t="s">
        <v>25</v>
      </c>
      <c r="C4" s="8"/>
    </row>
    <row r="5" spans="2:3" ht="20.100000000000001" customHeight="1" x14ac:dyDescent="0.25">
      <c r="B5" s="9" t="s">
        <v>26</v>
      </c>
      <c r="C5" s="10" t="s">
        <v>35</v>
      </c>
    </row>
    <row r="6" spans="2:3" ht="20.100000000000001" customHeight="1" x14ac:dyDescent="0.25">
      <c r="B6" s="11" t="s">
        <v>27</v>
      </c>
      <c r="C6" s="12" t="s">
        <v>36</v>
      </c>
    </row>
    <row r="7" spans="2:3" ht="27" customHeight="1" x14ac:dyDescent="0.25">
      <c r="B7" s="11" t="s">
        <v>28</v>
      </c>
      <c r="C7" s="12" t="s">
        <v>37</v>
      </c>
    </row>
    <row r="8" spans="2:3" ht="42.95" customHeight="1" x14ac:dyDescent="0.25">
      <c r="B8" s="11" t="s">
        <v>29</v>
      </c>
      <c r="C8" s="12"/>
    </row>
    <row r="9" spans="2:3" ht="20.100000000000001" customHeight="1" x14ac:dyDescent="0.25">
      <c r="B9" s="11" t="s">
        <v>30</v>
      </c>
      <c r="C9" s="12"/>
    </row>
    <row r="10" spans="2:3" ht="20.100000000000001" customHeight="1" x14ac:dyDescent="0.25">
      <c r="B10" s="11" t="s">
        <v>31</v>
      </c>
      <c r="C10" s="12" t="s">
        <v>38</v>
      </c>
    </row>
    <row r="11" spans="2:3" ht="20.100000000000001" customHeight="1" x14ac:dyDescent="0.25">
      <c r="B11" s="11" t="s">
        <v>32</v>
      </c>
      <c r="C11" s="12" t="s">
        <v>39</v>
      </c>
    </row>
    <row r="12" spans="2:3" ht="20.100000000000001" customHeight="1" x14ac:dyDescent="0.25">
      <c r="B12" s="11" t="s">
        <v>33</v>
      </c>
      <c r="C12" s="12" t="s">
        <v>40</v>
      </c>
    </row>
    <row r="13" spans="2:3" ht="20.100000000000001" customHeight="1" thickBot="1" x14ac:dyDescent="0.3">
      <c r="B13" s="13" t="s">
        <v>34</v>
      </c>
      <c r="C13" s="14"/>
    </row>
    <row r="15" spans="2:3" x14ac:dyDescent="0.25">
      <c r="B15" s="6" t="s">
        <v>41</v>
      </c>
    </row>
  </sheetData>
  <sheetProtection algorithmName="SHA-512" hashValue="9c6hWVvT+D3t2904Ix2yKNiZWejOuaOmHsK53tuuRCMqmB8Erx5eR15bOT2pa/QRAsMXkfq7ZxvDwfLJMbq2qQ==" saltValue="mC7MOPfMl9eWiWxXmMOPRw==" spinCount="100000" sheet="1" objects="1" scenarios="1"/>
  <pageMargins left="0.78740157021416557" right="0.78740157021416557" top="0.78740157021416557" bottom="0.78740157021416557" header="0.59055116441514754" footer="0.59055116441514754"/>
  <pageSetup paperSize="9" fitToHeight="0" pageOrder="overThenDown" orientation="portrait" r:id="rId1"/>
  <headerFooter>
    <oddFooter>&amp;LJN št. 16-21/17&amp;RStran &amp;P od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C11"/>
  <sheetViews>
    <sheetView workbookViewId="0"/>
  </sheetViews>
  <sheetFormatPr defaultRowHeight="12.75" x14ac:dyDescent="0.25"/>
  <cols>
    <col min="1" max="1" width="4.7109375" style="1" customWidth="1"/>
    <col min="2" max="2" width="17.7109375" style="1" customWidth="1"/>
    <col min="3" max="3" width="60.7109375" style="1" customWidth="1"/>
    <col min="4" max="16384" width="9.140625" style="1"/>
  </cols>
  <sheetData>
    <row r="3" spans="2:3" ht="13.5" thickBot="1" x14ac:dyDescent="0.3"/>
    <row r="4" spans="2:3" ht="20.100000000000001" customHeight="1" thickBot="1" x14ac:dyDescent="0.3">
      <c r="B4" s="7" t="s">
        <v>42</v>
      </c>
      <c r="C4" s="8"/>
    </row>
    <row r="5" spans="2:3" ht="20.100000000000001" customHeight="1" x14ac:dyDescent="0.25">
      <c r="B5" s="9" t="s">
        <v>43</v>
      </c>
      <c r="C5" s="15"/>
    </row>
    <row r="6" spans="2:3" ht="20.100000000000001" customHeight="1" x14ac:dyDescent="0.25">
      <c r="B6" s="11" t="s">
        <v>44</v>
      </c>
      <c r="C6" s="16"/>
    </row>
    <row r="7" spans="2:3" ht="27" customHeight="1" x14ac:dyDescent="0.25">
      <c r="B7" s="11" t="s">
        <v>45</v>
      </c>
      <c r="C7" s="16"/>
    </row>
    <row r="8" spans="2:3" ht="20.100000000000001" customHeight="1" x14ac:dyDescent="0.25">
      <c r="B8" s="11" t="s">
        <v>46</v>
      </c>
      <c r="C8" s="16"/>
    </row>
    <row r="9" spans="2:3" ht="20.100000000000001" customHeight="1" x14ac:dyDescent="0.25">
      <c r="B9" s="11" t="s">
        <v>47</v>
      </c>
      <c r="C9" s="16"/>
    </row>
    <row r="10" spans="2:3" ht="20.100000000000001" customHeight="1" x14ac:dyDescent="0.25">
      <c r="B10" s="11" t="s">
        <v>48</v>
      </c>
      <c r="C10" s="16"/>
    </row>
    <row r="11" spans="2:3" ht="20.100000000000001" customHeight="1" thickBot="1" x14ac:dyDescent="0.3">
      <c r="B11" s="13" t="s">
        <v>49</v>
      </c>
      <c r="C11" s="17"/>
    </row>
  </sheetData>
  <sheetProtection algorithmName="SHA-512" hashValue="GgI6/hWGqNfTe6h5ndKjRT7rEfYfF9oxmq9uETK1f+CTNNLyG6nVr/+dGJOSG2Ut1ag/nHNuhidVI3aTtVSpnQ==" saltValue="rnUquZ5nQ7UlWlhrpj0I+w==" spinCount="100000" sheet="1" objects="1" scenarios="1"/>
  <pageMargins left="0.78740157021416557" right="0.78740157021416557" top="0.78740157021416557" bottom="0.78740157021416557" header="0.59055116441514754" footer="0.59055116441514754"/>
  <pageSetup paperSize="9" fitToHeight="0" pageOrder="overThenDown" orientation="portrait" r:id="rId1"/>
  <headerFooter>
    <oddFooter>&amp;LJN št. 16-21/17&amp;RStran &amp;P od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"/>
  <sheetViews>
    <sheetView workbookViewId="0"/>
  </sheetViews>
  <sheetFormatPr defaultRowHeight="12.75" x14ac:dyDescent="0.25"/>
  <cols>
    <col min="1" max="1" width="4.7109375" style="1" customWidth="1"/>
    <col min="2" max="2" width="120.7109375" style="1" customWidth="1"/>
    <col min="3" max="16384" width="9.140625" style="1"/>
  </cols>
  <sheetData>
    <row r="4" spans="2:2" ht="18" x14ac:dyDescent="0.25">
      <c r="B4" s="2" t="s">
        <v>50</v>
      </c>
    </row>
  </sheetData>
  <sheetProtection algorithmName="SHA-512" hashValue="f6Km2FLXHnH29b5qdTCaNnE9efdae8ZbrRnHID935thkdw0yw6clE/oGiL9SyQjrzOS/W0Yb3kVwXHqIj91unA==" saltValue="EVQSaIWG+H7LoMLhXImmEw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68" fitToHeight="0" pageOrder="overThenDown" orientation="portrait" r:id="rId1"/>
  <headerFooter>
    <oddFooter>&amp;LJN št. 16-21/17&amp;RStran &amp;P od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17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55.140625" style="1" customWidth="1"/>
    <col min="4" max="4" width="50.7109375" style="1" customWidth="1"/>
    <col min="5" max="5" width="45" style="1" customWidth="1"/>
    <col min="6" max="6" width="24" style="1" customWidth="1"/>
    <col min="7" max="7" width="11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52</v>
      </c>
      <c r="C5" s="2" t="s">
        <v>53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56</v>
      </c>
      <c r="D11" s="18"/>
      <c r="E11" s="18"/>
      <c r="F11" s="18"/>
      <c r="G11" s="18"/>
      <c r="H11" s="18" t="s">
        <v>57</v>
      </c>
      <c r="I11" s="18"/>
      <c r="J11" s="8"/>
      <c r="K11" s="7"/>
      <c r="L11" s="18" t="s">
        <v>53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58</v>
      </c>
      <c r="B12" s="19" t="s">
        <v>59</v>
      </c>
      <c r="C12" s="20" t="s">
        <v>60</v>
      </c>
      <c r="D12" s="20" t="s">
        <v>61</v>
      </c>
      <c r="E12" s="20" t="s">
        <v>62</v>
      </c>
      <c r="F12" s="20" t="s">
        <v>63</v>
      </c>
      <c r="G12" s="20" t="s">
        <v>64</v>
      </c>
      <c r="H12" s="20" t="s">
        <v>65</v>
      </c>
      <c r="I12" s="20" t="s">
        <v>66</v>
      </c>
      <c r="J12" s="21" t="s">
        <v>67</v>
      </c>
      <c r="K12" s="19" t="s">
        <v>68</v>
      </c>
      <c r="L12" s="20" t="s">
        <v>69</v>
      </c>
      <c r="M12" s="20" t="s">
        <v>70</v>
      </c>
      <c r="N12" s="20" t="s">
        <v>71</v>
      </c>
      <c r="O12" s="20" t="s">
        <v>72</v>
      </c>
      <c r="P12" s="20" t="s">
        <v>73</v>
      </c>
      <c r="Q12" s="20" t="s">
        <v>74</v>
      </c>
      <c r="R12" s="20" t="s">
        <v>75</v>
      </c>
      <c r="S12" s="20" t="s">
        <v>76</v>
      </c>
      <c r="T12" s="20" t="s">
        <v>77</v>
      </c>
      <c r="U12" s="20" t="s">
        <v>78</v>
      </c>
      <c r="V12" s="20" t="s">
        <v>79</v>
      </c>
      <c r="W12" s="21" t="s">
        <v>80</v>
      </c>
    </row>
    <row r="13" spans="1:23" ht="38.25" x14ac:dyDescent="0.25">
      <c r="A13" s="51" t="s">
        <v>81</v>
      </c>
      <c r="B13" s="9">
        <v>1</v>
      </c>
      <c r="C13" s="22" t="s">
        <v>82</v>
      </c>
      <c r="D13" s="22" t="s">
        <v>83</v>
      </c>
      <c r="E13" s="22" t="s">
        <v>81</v>
      </c>
      <c r="F13" s="22" t="s">
        <v>81</v>
      </c>
      <c r="G13" s="22" t="s">
        <v>84</v>
      </c>
      <c r="H13" s="23" t="s">
        <v>85</v>
      </c>
      <c r="I13" s="24">
        <v>37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38.25" x14ac:dyDescent="0.25">
      <c r="A14" s="52" t="s">
        <v>81</v>
      </c>
      <c r="B14" s="11">
        <v>2</v>
      </c>
      <c r="C14" s="31" t="s">
        <v>86</v>
      </c>
      <c r="D14" s="31" t="s">
        <v>87</v>
      </c>
      <c r="E14" s="31" t="s">
        <v>81</v>
      </c>
      <c r="F14" s="31" t="s">
        <v>81</v>
      </c>
      <c r="G14" s="31" t="s">
        <v>84</v>
      </c>
      <c r="H14" s="32" t="s">
        <v>85</v>
      </c>
      <c r="I14" s="33">
        <v>81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ht="63.75" x14ac:dyDescent="0.25">
      <c r="A15" s="52" t="s">
        <v>81</v>
      </c>
      <c r="B15" s="11">
        <v>3</v>
      </c>
      <c r="C15" s="31" t="s">
        <v>88</v>
      </c>
      <c r="D15" s="31" t="s">
        <v>89</v>
      </c>
      <c r="E15" s="31" t="s">
        <v>81</v>
      </c>
      <c r="F15" s="31" t="s">
        <v>81</v>
      </c>
      <c r="G15" s="31" t="s">
        <v>84</v>
      </c>
      <c r="H15" s="32" t="s">
        <v>85</v>
      </c>
      <c r="I15" s="33">
        <v>19</v>
      </c>
      <c r="J15" s="56"/>
      <c r="K15" s="11">
        <v>1</v>
      </c>
      <c r="L15" s="34"/>
      <c r="M15" s="35"/>
      <c r="N15" s="36"/>
      <c r="O15" s="37">
        <f>ROUND(ROUND(L15,4)*(1-M15),4)</f>
        <v>0</v>
      </c>
      <c r="P15" s="37">
        <f>ROUND(ROUND(O15,4)*(1+N15),4)</f>
        <v>0</v>
      </c>
      <c r="Q15" s="37">
        <f>ROUND($I15*O15,4)</f>
        <v>0</v>
      </c>
      <c r="R15" s="37">
        <f>ROUND($I15*P15,4)</f>
        <v>0</v>
      </c>
      <c r="S15" s="38"/>
      <c r="T15" s="38"/>
      <c r="U15" s="38"/>
      <c r="V15" s="38"/>
      <c r="W15" s="39"/>
    </row>
    <row r="16" spans="1:23" ht="39" thickBot="1" x14ac:dyDescent="0.3">
      <c r="A16" s="53" t="s">
        <v>81</v>
      </c>
      <c r="B16" s="13">
        <v>4</v>
      </c>
      <c r="C16" s="40" t="s">
        <v>90</v>
      </c>
      <c r="D16" s="40" t="s">
        <v>91</v>
      </c>
      <c r="E16" s="40" t="s">
        <v>81</v>
      </c>
      <c r="F16" s="40" t="s">
        <v>81</v>
      </c>
      <c r="G16" s="40" t="s">
        <v>84</v>
      </c>
      <c r="H16" s="41" t="s">
        <v>85</v>
      </c>
      <c r="I16" s="42">
        <v>13</v>
      </c>
      <c r="J16" s="57"/>
      <c r="K16" s="13">
        <v>1</v>
      </c>
      <c r="L16" s="43"/>
      <c r="M16" s="44"/>
      <c r="N16" s="45"/>
      <c r="O16" s="46">
        <f>ROUND(ROUND(L16,4)*(1-M16),4)</f>
        <v>0</v>
      </c>
      <c r="P16" s="46">
        <f>ROUND(ROUND(O16,4)*(1+N16),4)</f>
        <v>0</v>
      </c>
      <c r="Q16" s="46">
        <f>ROUND($I16*O16,4)</f>
        <v>0</v>
      </c>
      <c r="R16" s="46">
        <f>ROUND($I16*P16,4)</f>
        <v>0</v>
      </c>
      <c r="S16" s="47"/>
      <c r="T16" s="47"/>
      <c r="U16" s="47"/>
      <c r="V16" s="47"/>
      <c r="W16" s="48"/>
    </row>
    <row r="17" spans="16:18" ht="13.5" thickBot="1" x14ac:dyDescent="0.3">
      <c r="P17" s="58" t="s">
        <v>92</v>
      </c>
      <c r="Q17" s="59">
        <f>SUM(Q13:Q16)</f>
        <v>0</v>
      </c>
      <c r="R17" s="60">
        <f>SUM(R13:R16)</f>
        <v>0</v>
      </c>
    </row>
  </sheetData>
  <sheetProtection algorithmName="SHA-512" hashValue="YDmSX9bEscrYAWDTC6a2dteCr2p1x9pZ+IvrlNeP1WigUMgezHX2Em5wD2Pfjls/qMc2CNe9yKdMdGMiKPrU8g==" saltValue="CrRihx8o2TmcMw2rg7qhjw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30" fitToHeight="0" pageOrder="overThenDown" orientation="landscape" r:id="rId1"/>
  <headerFooter>
    <oddHeader>&amp;ROBR-8A</oddHeader>
    <oddFooter>&amp;LJN št. 16-21/17&amp;RStran &amp;P od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W128"/>
  <sheetViews>
    <sheetView topLeftCell="B1" workbookViewId="0"/>
  </sheetViews>
  <sheetFormatPr defaultRowHeight="12.75" x14ac:dyDescent="0.25"/>
  <cols>
    <col min="1" max="1" width="15.7109375" style="1" hidden="1" customWidth="1"/>
    <col min="2" max="2" width="7.28515625" style="1" customWidth="1"/>
    <col min="3" max="3" width="55.140625" style="1" customWidth="1"/>
    <col min="4" max="4" width="70.85546875" style="1" customWidth="1"/>
    <col min="5" max="5" width="45" style="1" customWidth="1"/>
    <col min="6" max="6" width="24" style="1" customWidth="1"/>
    <col min="7" max="7" width="11" style="1" customWidth="1"/>
    <col min="8" max="8" width="5.7109375" style="1" customWidth="1"/>
    <col min="9" max="9" width="10" style="1" customWidth="1"/>
    <col min="10" max="10" width="7.28515625" style="1" customWidth="1"/>
    <col min="11" max="11" width="4.7109375" style="1" customWidth="1"/>
    <col min="12" max="12" width="13.7109375" style="1" customWidth="1"/>
    <col min="13" max="13" width="10.7109375" style="1" customWidth="1"/>
    <col min="14" max="14" width="7.7109375" style="1" customWidth="1"/>
    <col min="15" max="16" width="13.7109375" style="1" customWidth="1"/>
    <col min="17" max="18" width="17.28515625" style="1" customWidth="1"/>
    <col min="19" max="19" width="20.7109375" style="1" customWidth="1"/>
    <col min="20" max="20" width="25.7109375" style="1" customWidth="1"/>
    <col min="21" max="21" width="20.7109375" style="1" customWidth="1"/>
    <col min="22" max="22" width="12.7109375" style="1" customWidth="1"/>
    <col min="23" max="23" width="25.7109375" style="1" customWidth="1"/>
    <col min="24" max="16384" width="9.140625" style="1"/>
  </cols>
  <sheetData>
    <row r="4" spans="1:23" ht="15.75" x14ac:dyDescent="0.25">
      <c r="C4" s="61" t="s">
        <v>51</v>
      </c>
    </row>
    <row r="5" spans="1:23" ht="18" x14ac:dyDescent="0.25">
      <c r="B5" s="62" t="s">
        <v>93</v>
      </c>
      <c r="C5" s="2" t="s">
        <v>94</v>
      </c>
    </row>
    <row r="7" spans="1:23" x14ac:dyDescent="0.25">
      <c r="C7" s="63" t="str">
        <f>IF('2. Podatki o ponudniku'!C5&lt;&gt;"","Naziv ponudnika: " &amp; '2. Podatki o ponudniku'!C5,"")</f>
        <v/>
      </c>
    </row>
    <row r="8" spans="1:23" x14ac:dyDescent="0.25">
      <c r="C8" s="63" t="str">
        <f>IF('2. Podatki o ponudniku'!C7&lt;&gt;"","Identifikacijska številka za DDV: " &amp; '2. Podatki o ponudniku'!C7,"")</f>
        <v/>
      </c>
    </row>
    <row r="10" spans="1:23" ht="13.5" thickBot="1" x14ac:dyDescent="0.3"/>
    <row r="11" spans="1:23" ht="13.5" thickBot="1" x14ac:dyDescent="0.3">
      <c r="A11" s="49" t="s">
        <v>54</v>
      </c>
      <c r="B11" s="54" t="s">
        <v>55</v>
      </c>
      <c r="C11" s="18" t="s">
        <v>95</v>
      </c>
      <c r="D11" s="18"/>
      <c r="E11" s="18"/>
      <c r="F11" s="18"/>
      <c r="G11" s="18"/>
      <c r="H11" s="18" t="s">
        <v>96</v>
      </c>
      <c r="I11" s="18"/>
      <c r="J11" s="8"/>
      <c r="K11" s="7"/>
      <c r="L11" s="18" t="s">
        <v>97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8"/>
    </row>
    <row r="12" spans="1:23" ht="26.25" thickBot="1" x14ac:dyDescent="0.3">
      <c r="A12" s="50" t="s">
        <v>58</v>
      </c>
      <c r="B12" s="19" t="s">
        <v>59</v>
      </c>
      <c r="C12" s="20" t="s">
        <v>60</v>
      </c>
      <c r="D12" s="20" t="s">
        <v>61</v>
      </c>
      <c r="E12" s="20" t="s">
        <v>62</v>
      </c>
      <c r="F12" s="20" t="s">
        <v>63</v>
      </c>
      <c r="G12" s="20" t="s">
        <v>64</v>
      </c>
      <c r="H12" s="20" t="s">
        <v>65</v>
      </c>
      <c r="I12" s="20" t="s">
        <v>66</v>
      </c>
      <c r="J12" s="21" t="s">
        <v>67</v>
      </c>
      <c r="K12" s="19" t="s">
        <v>68</v>
      </c>
      <c r="L12" s="20" t="s">
        <v>69</v>
      </c>
      <c r="M12" s="20" t="s">
        <v>70</v>
      </c>
      <c r="N12" s="20" t="s">
        <v>71</v>
      </c>
      <c r="O12" s="20" t="s">
        <v>72</v>
      </c>
      <c r="P12" s="20" t="s">
        <v>73</v>
      </c>
      <c r="Q12" s="20" t="s">
        <v>74</v>
      </c>
      <c r="R12" s="20" t="s">
        <v>75</v>
      </c>
      <c r="S12" s="20" t="s">
        <v>76</v>
      </c>
      <c r="T12" s="20" t="s">
        <v>77</v>
      </c>
      <c r="U12" s="20" t="s">
        <v>78</v>
      </c>
      <c r="V12" s="20" t="s">
        <v>79</v>
      </c>
      <c r="W12" s="21" t="s">
        <v>80</v>
      </c>
    </row>
    <row r="13" spans="1:23" ht="38.25" x14ac:dyDescent="0.25">
      <c r="A13" s="51" t="s">
        <v>81</v>
      </c>
      <c r="B13" s="9">
        <v>1</v>
      </c>
      <c r="C13" s="22" t="s">
        <v>98</v>
      </c>
      <c r="D13" s="22" t="s">
        <v>99</v>
      </c>
      <c r="E13" s="22" t="s">
        <v>100</v>
      </c>
      <c r="F13" s="22" t="s">
        <v>81</v>
      </c>
      <c r="G13" s="22" t="s">
        <v>84</v>
      </c>
      <c r="H13" s="23" t="s">
        <v>85</v>
      </c>
      <c r="I13" s="24">
        <v>11</v>
      </c>
      <c r="J13" s="55"/>
      <c r="K13" s="9">
        <v>1</v>
      </c>
      <c r="L13" s="25"/>
      <c r="M13" s="26"/>
      <c r="N13" s="27"/>
      <c r="O13" s="28">
        <f>ROUND(ROUND(L13,4)*(1-M13),4)</f>
        <v>0</v>
      </c>
      <c r="P13" s="28">
        <f>ROUND(ROUND(O13,4)*(1+N13),4)</f>
        <v>0</v>
      </c>
      <c r="Q13" s="28">
        <f>ROUND($I13*O13,4)</f>
        <v>0</v>
      </c>
      <c r="R13" s="28">
        <f>ROUND($I13*P13,4)</f>
        <v>0</v>
      </c>
      <c r="S13" s="29"/>
      <c r="T13" s="29"/>
      <c r="U13" s="29"/>
      <c r="V13" s="29"/>
      <c r="W13" s="30"/>
    </row>
    <row r="14" spans="1:23" ht="38.25" x14ac:dyDescent="0.25">
      <c r="A14" s="52" t="s">
        <v>81</v>
      </c>
      <c r="B14" s="11">
        <v>2</v>
      </c>
      <c r="C14" s="31" t="s">
        <v>101</v>
      </c>
      <c r="D14" s="31" t="s">
        <v>102</v>
      </c>
      <c r="E14" s="31" t="s">
        <v>100</v>
      </c>
      <c r="F14" s="31" t="s">
        <v>81</v>
      </c>
      <c r="G14" s="31" t="s">
        <v>84</v>
      </c>
      <c r="H14" s="32" t="s">
        <v>85</v>
      </c>
      <c r="I14" s="33">
        <v>74</v>
      </c>
      <c r="J14" s="56"/>
      <c r="K14" s="11">
        <v>1</v>
      </c>
      <c r="L14" s="34"/>
      <c r="M14" s="35"/>
      <c r="N14" s="36"/>
      <c r="O14" s="37">
        <f>ROUND(ROUND(L14,4)*(1-M14),4)</f>
        <v>0</v>
      </c>
      <c r="P14" s="37">
        <f>ROUND(ROUND(O14,4)*(1+N14),4)</f>
        <v>0</v>
      </c>
      <c r="Q14" s="37">
        <f>ROUND($I14*O14,4)</f>
        <v>0</v>
      </c>
      <c r="R14" s="37">
        <f>ROUND($I14*P14,4)</f>
        <v>0</v>
      </c>
      <c r="S14" s="38"/>
      <c r="T14" s="38"/>
      <c r="U14" s="38"/>
      <c r="V14" s="38"/>
      <c r="W14" s="39"/>
    </row>
    <row r="15" spans="1:23" ht="39" thickBot="1" x14ac:dyDescent="0.3">
      <c r="A15" s="53" t="s">
        <v>81</v>
      </c>
      <c r="B15" s="13">
        <v>3</v>
      </c>
      <c r="C15" s="40" t="s">
        <v>103</v>
      </c>
      <c r="D15" s="40" t="s">
        <v>99</v>
      </c>
      <c r="E15" s="40" t="s">
        <v>100</v>
      </c>
      <c r="F15" s="40" t="s">
        <v>81</v>
      </c>
      <c r="G15" s="40" t="s">
        <v>84</v>
      </c>
      <c r="H15" s="41" t="s">
        <v>85</v>
      </c>
      <c r="I15" s="42">
        <v>11</v>
      </c>
      <c r="J15" s="57"/>
      <c r="K15" s="13">
        <v>1</v>
      </c>
      <c r="L15" s="43"/>
      <c r="M15" s="44"/>
      <c r="N15" s="45"/>
      <c r="O15" s="46">
        <f>ROUND(ROUND(L15,4)*(1-M15),4)</f>
        <v>0</v>
      </c>
      <c r="P15" s="46">
        <f>ROUND(ROUND(O15,4)*(1+N15),4)</f>
        <v>0</v>
      </c>
      <c r="Q15" s="46">
        <f>ROUND($I15*O15,4)</f>
        <v>0</v>
      </c>
      <c r="R15" s="46">
        <f>ROUND($I15*P15,4)</f>
        <v>0</v>
      </c>
      <c r="S15" s="47"/>
      <c r="T15" s="47"/>
      <c r="U15" s="47"/>
      <c r="V15" s="47"/>
      <c r="W15" s="48"/>
    </row>
    <row r="16" spans="1:23" ht="13.5" thickBot="1" x14ac:dyDescent="0.3">
      <c r="P16" s="58" t="s">
        <v>92</v>
      </c>
      <c r="Q16" s="59">
        <f>SUM(Q13:Q15)</f>
        <v>0</v>
      </c>
      <c r="R16" s="60">
        <f>SUM(R13:R15)</f>
        <v>0</v>
      </c>
    </row>
    <row r="18" spans="1:23" ht="13.5" thickBot="1" x14ac:dyDescent="0.3"/>
    <row r="19" spans="1:23" ht="13.5" thickBot="1" x14ac:dyDescent="0.3">
      <c r="A19" s="49" t="s">
        <v>54</v>
      </c>
      <c r="B19" s="54" t="s">
        <v>104</v>
      </c>
      <c r="C19" s="18" t="s">
        <v>105</v>
      </c>
      <c r="D19" s="18"/>
      <c r="E19" s="18"/>
      <c r="F19" s="18"/>
      <c r="G19" s="18"/>
      <c r="H19" s="18" t="s">
        <v>96</v>
      </c>
      <c r="I19" s="18"/>
      <c r="J19" s="8"/>
      <c r="K19" s="7"/>
      <c r="L19" s="18" t="s">
        <v>106</v>
      </c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8"/>
    </row>
    <row r="20" spans="1:23" ht="26.25" thickBot="1" x14ac:dyDescent="0.3">
      <c r="A20" s="50" t="s">
        <v>58</v>
      </c>
      <c r="B20" s="19" t="s">
        <v>59</v>
      </c>
      <c r="C20" s="20" t="s">
        <v>60</v>
      </c>
      <c r="D20" s="20" t="s">
        <v>61</v>
      </c>
      <c r="E20" s="20" t="s">
        <v>62</v>
      </c>
      <c r="F20" s="20" t="s">
        <v>63</v>
      </c>
      <c r="G20" s="20" t="s">
        <v>64</v>
      </c>
      <c r="H20" s="20" t="s">
        <v>65</v>
      </c>
      <c r="I20" s="20" t="s">
        <v>66</v>
      </c>
      <c r="J20" s="21" t="s">
        <v>67</v>
      </c>
      <c r="K20" s="19" t="s">
        <v>68</v>
      </c>
      <c r="L20" s="20" t="s">
        <v>69</v>
      </c>
      <c r="M20" s="20" t="s">
        <v>70</v>
      </c>
      <c r="N20" s="20" t="s">
        <v>71</v>
      </c>
      <c r="O20" s="20" t="s">
        <v>72</v>
      </c>
      <c r="P20" s="20" t="s">
        <v>73</v>
      </c>
      <c r="Q20" s="20" t="s">
        <v>74</v>
      </c>
      <c r="R20" s="20" t="s">
        <v>75</v>
      </c>
      <c r="S20" s="20" t="s">
        <v>76</v>
      </c>
      <c r="T20" s="20" t="s">
        <v>77</v>
      </c>
      <c r="U20" s="20" t="s">
        <v>78</v>
      </c>
      <c r="V20" s="20" t="s">
        <v>79</v>
      </c>
      <c r="W20" s="21" t="s">
        <v>80</v>
      </c>
    </row>
    <row r="21" spans="1:23" ht="38.25" x14ac:dyDescent="0.25">
      <c r="A21" s="51" t="s">
        <v>81</v>
      </c>
      <c r="B21" s="9">
        <v>1</v>
      </c>
      <c r="C21" s="22" t="s">
        <v>107</v>
      </c>
      <c r="D21" s="22" t="s">
        <v>108</v>
      </c>
      <c r="E21" s="22" t="s">
        <v>109</v>
      </c>
      <c r="F21" s="22" t="s">
        <v>81</v>
      </c>
      <c r="G21" s="22" t="s">
        <v>84</v>
      </c>
      <c r="H21" s="23" t="s">
        <v>85</v>
      </c>
      <c r="I21" s="24">
        <v>13</v>
      </c>
      <c r="J21" s="55"/>
      <c r="K21" s="9">
        <v>1</v>
      </c>
      <c r="L21" s="25"/>
      <c r="M21" s="26"/>
      <c r="N21" s="27"/>
      <c r="O21" s="28">
        <f>ROUND(ROUND(L21,4)*(1-M21),4)</f>
        <v>0</v>
      </c>
      <c r="P21" s="28">
        <f>ROUND(ROUND(O21,4)*(1+N21),4)</f>
        <v>0</v>
      </c>
      <c r="Q21" s="28">
        <f>ROUND($I21*O21,4)</f>
        <v>0</v>
      </c>
      <c r="R21" s="28">
        <f>ROUND($I21*P21,4)</f>
        <v>0</v>
      </c>
      <c r="S21" s="29"/>
      <c r="T21" s="29"/>
      <c r="U21" s="29"/>
      <c r="V21" s="29"/>
      <c r="W21" s="30"/>
    </row>
    <row r="22" spans="1:23" ht="39" thickBot="1" x14ac:dyDescent="0.3">
      <c r="A22" s="53" t="s">
        <v>81</v>
      </c>
      <c r="B22" s="13">
        <v>2</v>
      </c>
      <c r="C22" s="40" t="s">
        <v>110</v>
      </c>
      <c r="D22" s="40" t="s">
        <v>108</v>
      </c>
      <c r="E22" s="40" t="s">
        <v>109</v>
      </c>
      <c r="F22" s="40" t="s">
        <v>81</v>
      </c>
      <c r="G22" s="40" t="s">
        <v>84</v>
      </c>
      <c r="H22" s="41" t="s">
        <v>85</v>
      </c>
      <c r="I22" s="42">
        <v>75</v>
      </c>
      <c r="J22" s="57"/>
      <c r="K22" s="13">
        <v>1</v>
      </c>
      <c r="L22" s="43"/>
      <c r="M22" s="44"/>
      <c r="N22" s="45"/>
      <c r="O22" s="46">
        <f>ROUND(ROUND(L22,4)*(1-M22),4)</f>
        <v>0</v>
      </c>
      <c r="P22" s="46">
        <f>ROUND(ROUND(O22,4)*(1+N22),4)</f>
        <v>0</v>
      </c>
      <c r="Q22" s="46">
        <f>ROUND($I22*O22,4)</f>
        <v>0</v>
      </c>
      <c r="R22" s="46">
        <f>ROUND($I22*P22,4)</f>
        <v>0</v>
      </c>
      <c r="S22" s="47"/>
      <c r="T22" s="47"/>
      <c r="U22" s="47"/>
      <c r="V22" s="47"/>
      <c r="W22" s="48"/>
    </row>
    <row r="23" spans="1:23" ht="13.5" thickBot="1" x14ac:dyDescent="0.3">
      <c r="P23" s="58" t="s">
        <v>92</v>
      </c>
      <c r="Q23" s="59">
        <f>SUM(Q21:Q22)</f>
        <v>0</v>
      </c>
      <c r="R23" s="60">
        <f>SUM(R21:R22)</f>
        <v>0</v>
      </c>
    </row>
    <row r="25" spans="1:23" ht="13.5" thickBot="1" x14ac:dyDescent="0.3"/>
    <row r="26" spans="1:23" ht="13.5" thickBot="1" x14ac:dyDescent="0.3">
      <c r="A26" s="49" t="s">
        <v>54</v>
      </c>
      <c r="B26" s="54" t="s">
        <v>111</v>
      </c>
      <c r="C26" s="18" t="s">
        <v>112</v>
      </c>
      <c r="D26" s="18"/>
      <c r="E26" s="18"/>
      <c r="F26" s="18"/>
      <c r="G26" s="18"/>
      <c r="H26" s="18" t="s">
        <v>96</v>
      </c>
      <c r="I26" s="18"/>
      <c r="J26" s="8"/>
      <c r="K26" s="7"/>
      <c r="L26" s="18" t="s">
        <v>113</v>
      </c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8"/>
    </row>
    <row r="27" spans="1:23" ht="26.25" thickBot="1" x14ac:dyDescent="0.3">
      <c r="A27" s="50" t="s">
        <v>58</v>
      </c>
      <c r="B27" s="19" t="s">
        <v>59</v>
      </c>
      <c r="C27" s="20" t="s">
        <v>60</v>
      </c>
      <c r="D27" s="20" t="s">
        <v>61</v>
      </c>
      <c r="E27" s="20" t="s">
        <v>62</v>
      </c>
      <c r="F27" s="20" t="s">
        <v>63</v>
      </c>
      <c r="G27" s="20" t="s">
        <v>64</v>
      </c>
      <c r="H27" s="20" t="s">
        <v>65</v>
      </c>
      <c r="I27" s="20" t="s">
        <v>66</v>
      </c>
      <c r="J27" s="21" t="s">
        <v>67</v>
      </c>
      <c r="K27" s="19" t="s">
        <v>68</v>
      </c>
      <c r="L27" s="20" t="s">
        <v>69</v>
      </c>
      <c r="M27" s="20" t="s">
        <v>70</v>
      </c>
      <c r="N27" s="20" t="s">
        <v>71</v>
      </c>
      <c r="O27" s="20" t="s">
        <v>72</v>
      </c>
      <c r="P27" s="20" t="s">
        <v>73</v>
      </c>
      <c r="Q27" s="20" t="s">
        <v>74</v>
      </c>
      <c r="R27" s="20" t="s">
        <v>75</v>
      </c>
      <c r="S27" s="20" t="s">
        <v>76</v>
      </c>
      <c r="T27" s="20" t="s">
        <v>77</v>
      </c>
      <c r="U27" s="20" t="s">
        <v>78</v>
      </c>
      <c r="V27" s="20" t="s">
        <v>79</v>
      </c>
      <c r="W27" s="21" t="s">
        <v>80</v>
      </c>
    </row>
    <row r="28" spans="1:23" ht="38.25" x14ac:dyDescent="0.25">
      <c r="A28" s="51" t="s">
        <v>81</v>
      </c>
      <c r="B28" s="9">
        <v>1</v>
      </c>
      <c r="C28" s="22" t="s">
        <v>114</v>
      </c>
      <c r="D28" s="22" t="s">
        <v>115</v>
      </c>
      <c r="E28" s="22" t="s">
        <v>81</v>
      </c>
      <c r="F28" s="22" t="s">
        <v>81</v>
      </c>
      <c r="G28" s="22" t="s">
        <v>84</v>
      </c>
      <c r="H28" s="23" t="s">
        <v>85</v>
      </c>
      <c r="I28" s="24">
        <v>175</v>
      </c>
      <c r="J28" s="55"/>
      <c r="K28" s="9">
        <v>1</v>
      </c>
      <c r="L28" s="25"/>
      <c r="M28" s="26"/>
      <c r="N28" s="27"/>
      <c r="O28" s="28">
        <f>ROUND(ROUND(L28,4)*(1-M28),4)</f>
        <v>0</v>
      </c>
      <c r="P28" s="28">
        <f>ROUND(ROUND(O28,4)*(1+N28),4)</f>
        <v>0</v>
      </c>
      <c r="Q28" s="28">
        <f>ROUND($I28*O28,4)</f>
        <v>0</v>
      </c>
      <c r="R28" s="28">
        <f>ROUND($I28*P28,4)</f>
        <v>0</v>
      </c>
      <c r="S28" s="29"/>
      <c r="T28" s="29"/>
      <c r="U28" s="29"/>
      <c r="V28" s="29"/>
      <c r="W28" s="30"/>
    </row>
    <row r="29" spans="1:23" ht="39" thickBot="1" x14ac:dyDescent="0.3">
      <c r="A29" s="53" t="s">
        <v>81</v>
      </c>
      <c r="B29" s="13">
        <v>2</v>
      </c>
      <c r="C29" s="40" t="s">
        <v>116</v>
      </c>
      <c r="D29" s="40" t="s">
        <v>115</v>
      </c>
      <c r="E29" s="40" t="s">
        <v>81</v>
      </c>
      <c r="F29" s="40" t="s">
        <v>81</v>
      </c>
      <c r="G29" s="40" t="s">
        <v>84</v>
      </c>
      <c r="H29" s="41" t="s">
        <v>85</v>
      </c>
      <c r="I29" s="42">
        <v>12</v>
      </c>
      <c r="J29" s="57"/>
      <c r="K29" s="13">
        <v>1</v>
      </c>
      <c r="L29" s="43"/>
      <c r="M29" s="44"/>
      <c r="N29" s="45"/>
      <c r="O29" s="46">
        <f>ROUND(ROUND(L29,4)*(1-M29),4)</f>
        <v>0</v>
      </c>
      <c r="P29" s="46">
        <f>ROUND(ROUND(O29,4)*(1+N29),4)</f>
        <v>0</v>
      </c>
      <c r="Q29" s="46">
        <f>ROUND($I29*O29,4)</f>
        <v>0</v>
      </c>
      <c r="R29" s="46">
        <f>ROUND($I29*P29,4)</f>
        <v>0</v>
      </c>
      <c r="S29" s="47"/>
      <c r="T29" s="47"/>
      <c r="U29" s="47"/>
      <c r="V29" s="47"/>
      <c r="W29" s="48"/>
    </row>
    <row r="30" spans="1:23" ht="13.5" thickBot="1" x14ac:dyDescent="0.3">
      <c r="P30" s="58" t="s">
        <v>92</v>
      </c>
      <c r="Q30" s="59">
        <f>SUM(Q28:Q29)</f>
        <v>0</v>
      </c>
      <c r="R30" s="60">
        <f>SUM(R28:R29)</f>
        <v>0</v>
      </c>
    </row>
    <row r="32" spans="1:23" ht="13.5" thickBot="1" x14ac:dyDescent="0.3"/>
    <row r="33" spans="1:23" ht="13.5" thickBot="1" x14ac:dyDescent="0.3">
      <c r="A33" s="49" t="s">
        <v>54</v>
      </c>
      <c r="B33" s="54" t="s">
        <v>117</v>
      </c>
      <c r="C33" s="18" t="s">
        <v>118</v>
      </c>
      <c r="D33" s="18"/>
      <c r="E33" s="18"/>
      <c r="F33" s="18"/>
      <c r="G33" s="18"/>
      <c r="H33" s="18" t="s">
        <v>96</v>
      </c>
      <c r="I33" s="18"/>
      <c r="J33" s="8"/>
      <c r="K33" s="7"/>
      <c r="L33" s="18" t="s">
        <v>119</v>
      </c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8"/>
    </row>
    <row r="34" spans="1:23" ht="26.25" thickBot="1" x14ac:dyDescent="0.3">
      <c r="A34" s="50" t="s">
        <v>58</v>
      </c>
      <c r="B34" s="19" t="s">
        <v>59</v>
      </c>
      <c r="C34" s="20" t="s">
        <v>60</v>
      </c>
      <c r="D34" s="20" t="s">
        <v>61</v>
      </c>
      <c r="E34" s="20" t="s">
        <v>62</v>
      </c>
      <c r="F34" s="20" t="s">
        <v>63</v>
      </c>
      <c r="G34" s="20" t="s">
        <v>64</v>
      </c>
      <c r="H34" s="20" t="s">
        <v>65</v>
      </c>
      <c r="I34" s="20" t="s">
        <v>66</v>
      </c>
      <c r="J34" s="21" t="s">
        <v>67</v>
      </c>
      <c r="K34" s="19" t="s">
        <v>68</v>
      </c>
      <c r="L34" s="20" t="s">
        <v>69</v>
      </c>
      <c r="M34" s="20" t="s">
        <v>70</v>
      </c>
      <c r="N34" s="20" t="s">
        <v>71</v>
      </c>
      <c r="O34" s="20" t="s">
        <v>72</v>
      </c>
      <c r="P34" s="20" t="s">
        <v>73</v>
      </c>
      <c r="Q34" s="20" t="s">
        <v>74</v>
      </c>
      <c r="R34" s="20" t="s">
        <v>75</v>
      </c>
      <c r="S34" s="20" t="s">
        <v>76</v>
      </c>
      <c r="T34" s="20" t="s">
        <v>77</v>
      </c>
      <c r="U34" s="20" t="s">
        <v>78</v>
      </c>
      <c r="V34" s="20" t="s">
        <v>79</v>
      </c>
      <c r="W34" s="21" t="s">
        <v>80</v>
      </c>
    </row>
    <row r="35" spans="1:23" ht="38.25" x14ac:dyDescent="0.25">
      <c r="A35" s="51" t="s">
        <v>81</v>
      </c>
      <c r="B35" s="9">
        <v>1</v>
      </c>
      <c r="C35" s="22" t="s">
        <v>120</v>
      </c>
      <c r="D35" s="22" t="s">
        <v>121</v>
      </c>
      <c r="E35" s="22" t="s">
        <v>81</v>
      </c>
      <c r="F35" s="22" t="s">
        <v>81</v>
      </c>
      <c r="G35" s="22" t="s">
        <v>84</v>
      </c>
      <c r="H35" s="23" t="s">
        <v>85</v>
      </c>
      <c r="I35" s="24">
        <v>7</v>
      </c>
      <c r="J35" s="55"/>
      <c r="K35" s="9">
        <v>1</v>
      </c>
      <c r="L35" s="25"/>
      <c r="M35" s="26"/>
      <c r="N35" s="27"/>
      <c r="O35" s="28">
        <f>ROUND(ROUND(L35,4)*(1-M35),4)</f>
        <v>0</v>
      </c>
      <c r="P35" s="28">
        <f>ROUND(ROUND(O35,4)*(1+N35),4)</f>
        <v>0</v>
      </c>
      <c r="Q35" s="28">
        <f>ROUND($I35*O35,4)</f>
        <v>0</v>
      </c>
      <c r="R35" s="28">
        <f>ROUND($I35*P35,4)</f>
        <v>0</v>
      </c>
      <c r="S35" s="29"/>
      <c r="T35" s="29"/>
      <c r="U35" s="29"/>
      <c r="V35" s="29"/>
      <c r="W35" s="30"/>
    </row>
    <row r="36" spans="1:23" ht="39" thickBot="1" x14ac:dyDescent="0.3">
      <c r="A36" s="53" t="s">
        <v>81</v>
      </c>
      <c r="B36" s="13">
        <v>2</v>
      </c>
      <c r="C36" s="40" t="s">
        <v>122</v>
      </c>
      <c r="D36" s="40" t="s">
        <v>123</v>
      </c>
      <c r="E36" s="40" t="s">
        <v>81</v>
      </c>
      <c r="F36" s="40" t="s">
        <v>81</v>
      </c>
      <c r="G36" s="40" t="s">
        <v>84</v>
      </c>
      <c r="H36" s="41" t="s">
        <v>85</v>
      </c>
      <c r="I36" s="42">
        <v>88</v>
      </c>
      <c r="J36" s="57"/>
      <c r="K36" s="13">
        <v>1</v>
      </c>
      <c r="L36" s="43"/>
      <c r="M36" s="44"/>
      <c r="N36" s="45"/>
      <c r="O36" s="46">
        <f>ROUND(ROUND(L36,4)*(1-M36),4)</f>
        <v>0</v>
      </c>
      <c r="P36" s="46">
        <f>ROUND(ROUND(O36,4)*(1+N36),4)</f>
        <v>0</v>
      </c>
      <c r="Q36" s="46">
        <f>ROUND($I36*O36,4)</f>
        <v>0</v>
      </c>
      <c r="R36" s="46">
        <f>ROUND($I36*P36,4)</f>
        <v>0</v>
      </c>
      <c r="S36" s="47"/>
      <c r="T36" s="47"/>
      <c r="U36" s="47"/>
      <c r="V36" s="47"/>
      <c r="W36" s="48"/>
    </row>
    <row r="37" spans="1:23" ht="13.5" thickBot="1" x14ac:dyDescent="0.3">
      <c r="P37" s="58" t="s">
        <v>92</v>
      </c>
      <c r="Q37" s="59">
        <f>SUM(Q35:Q36)</f>
        <v>0</v>
      </c>
      <c r="R37" s="60">
        <f>SUM(R35:R36)</f>
        <v>0</v>
      </c>
    </row>
    <row r="39" spans="1:23" ht="13.5" thickBot="1" x14ac:dyDescent="0.3"/>
    <row r="40" spans="1:23" ht="13.5" thickBot="1" x14ac:dyDescent="0.3">
      <c r="A40" s="49" t="s">
        <v>54</v>
      </c>
      <c r="B40" s="54" t="s">
        <v>124</v>
      </c>
      <c r="C40" s="18" t="s">
        <v>125</v>
      </c>
      <c r="D40" s="18"/>
      <c r="E40" s="18"/>
      <c r="F40" s="18"/>
      <c r="G40" s="18"/>
      <c r="H40" s="18" t="s">
        <v>96</v>
      </c>
      <c r="I40" s="18"/>
      <c r="J40" s="8"/>
      <c r="K40" s="7"/>
      <c r="L40" s="18" t="s">
        <v>126</v>
      </c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8"/>
    </row>
    <row r="41" spans="1:23" ht="26.25" thickBot="1" x14ac:dyDescent="0.3">
      <c r="A41" s="50" t="s">
        <v>58</v>
      </c>
      <c r="B41" s="19" t="s">
        <v>59</v>
      </c>
      <c r="C41" s="20" t="s">
        <v>60</v>
      </c>
      <c r="D41" s="20" t="s">
        <v>61</v>
      </c>
      <c r="E41" s="20" t="s">
        <v>62</v>
      </c>
      <c r="F41" s="20" t="s">
        <v>63</v>
      </c>
      <c r="G41" s="20" t="s">
        <v>64</v>
      </c>
      <c r="H41" s="20" t="s">
        <v>65</v>
      </c>
      <c r="I41" s="20" t="s">
        <v>66</v>
      </c>
      <c r="J41" s="21" t="s">
        <v>67</v>
      </c>
      <c r="K41" s="19" t="s">
        <v>68</v>
      </c>
      <c r="L41" s="20" t="s">
        <v>69</v>
      </c>
      <c r="M41" s="20" t="s">
        <v>70</v>
      </c>
      <c r="N41" s="20" t="s">
        <v>71</v>
      </c>
      <c r="O41" s="20" t="s">
        <v>72</v>
      </c>
      <c r="P41" s="20" t="s">
        <v>73</v>
      </c>
      <c r="Q41" s="20" t="s">
        <v>74</v>
      </c>
      <c r="R41" s="20" t="s">
        <v>75</v>
      </c>
      <c r="S41" s="20" t="s">
        <v>76</v>
      </c>
      <c r="T41" s="20" t="s">
        <v>77</v>
      </c>
      <c r="U41" s="20" t="s">
        <v>78</v>
      </c>
      <c r="V41" s="20" t="s">
        <v>79</v>
      </c>
      <c r="W41" s="21" t="s">
        <v>80</v>
      </c>
    </row>
    <row r="42" spans="1:23" ht="38.25" x14ac:dyDescent="0.25">
      <c r="A42" s="51" t="s">
        <v>81</v>
      </c>
      <c r="B42" s="9">
        <v>1</v>
      </c>
      <c r="C42" s="22" t="s">
        <v>127</v>
      </c>
      <c r="D42" s="22" t="s">
        <v>128</v>
      </c>
      <c r="E42" s="22" t="s">
        <v>81</v>
      </c>
      <c r="F42" s="22" t="s">
        <v>81</v>
      </c>
      <c r="G42" s="22" t="s">
        <v>84</v>
      </c>
      <c r="H42" s="23" t="s">
        <v>85</v>
      </c>
      <c r="I42" s="24">
        <v>25</v>
      </c>
      <c r="J42" s="55"/>
      <c r="K42" s="9">
        <v>1</v>
      </c>
      <c r="L42" s="25"/>
      <c r="M42" s="26"/>
      <c r="N42" s="27"/>
      <c r="O42" s="28">
        <f>ROUND(ROUND(L42,4)*(1-M42),4)</f>
        <v>0</v>
      </c>
      <c r="P42" s="28">
        <f>ROUND(ROUND(O42,4)*(1+N42),4)</f>
        <v>0</v>
      </c>
      <c r="Q42" s="28">
        <f>ROUND($I42*O42,4)</f>
        <v>0</v>
      </c>
      <c r="R42" s="28">
        <f>ROUND($I42*P42,4)</f>
        <v>0</v>
      </c>
      <c r="S42" s="29"/>
      <c r="T42" s="29"/>
      <c r="U42" s="29"/>
      <c r="V42" s="29"/>
      <c r="W42" s="30"/>
    </row>
    <row r="43" spans="1:23" ht="39" thickBot="1" x14ac:dyDescent="0.3">
      <c r="A43" s="53" t="s">
        <v>81</v>
      </c>
      <c r="B43" s="13">
        <v>2</v>
      </c>
      <c r="C43" s="40" t="s">
        <v>129</v>
      </c>
      <c r="D43" s="40" t="s">
        <v>128</v>
      </c>
      <c r="E43" s="40" t="s">
        <v>81</v>
      </c>
      <c r="F43" s="40" t="s">
        <v>81</v>
      </c>
      <c r="G43" s="40" t="s">
        <v>84</v>
      </c>
      <c r="H43" s="41" t="s">
        <v>85</v>
      </c>
      <c r="I43" s="42">
        <v>88</v>
      </c>
      <c r="J43" s="57"/>
      <c r="K43" s="13">
        <v>1</v>
      </c>
      <c r="L43" s="43"/>
      <c r="M43" s="44"/>
      <c r="N43" s="45"/>
      <c r="O43" s="46">
        <f>ROUND(ROUND(L43,4)*(1-M43),4)</f>
        <v>0</v>
      </c>
      <c r="P43" s="46">
        <f>ROUND(ROUND(O43,4)*(1+N43),4)</f>
        <v>0</v>
      </c>
      <c r="Q43" s="46">
        <f>ROUND($I43*O43,4)</f>
        <v>0</v>
      </c>
      <c r="R43" s="46">
        <f>ROUND($I43*P43,4)</f>
        <v>0</v>
      </c>
      <c r="S43" s="47"/>
      <c r="T43" s="47"/>
      <c r="U43" s="47"/>
      <c r="V43" s="47"/>
      <c r="W43" s="48"/>
    </row>
    <row r="44" spans="1:23" ht="13.5" thickBot="1" x14ac:dyDescent="0.3">
      <c r="P44" s="58" t="s">
        <v>92</v>
      </c>
      <c r="Q44" s="59">
        <f>SUM(Q42:Q43)</f>
        <v>0</v>
      </c>
      <c r="R44" s="60">
        <f>SUM(R42:R43)</f>
        <v>0</v>
      </c>
    </row>
    <row r="46" spans="1:23" ht="13.5" thickBot="1" x14ac:dyDescent="0.3"/>
    <row r="47" spans="1:23" ht="13.5" thickBot="1" x14ac:dyDescent="0.3">
      <c r="A47" s="49" t="s">
        <v>54</v>
      </c>
      <c r="B47" s="54" t="s">
        <v>130</v>
      </c>
      <c r="C47" s="18" t="s">
        <v>131</v>
      </c>
      <c r="D47" s="18"/>
      <c r="E47" s="18"/>
      <c r="F47" s="18"/>
      <c r="G47" s="18"/>
      <c r="H47" s="18" t="s">
        <v>96</v>
      </c>
      <c r="I47" s="18"/>
      <c r="J47" s="8"/>
      <c r="K47" s="7"/>
      <c r="L47" s="18" t="s">
        <v>132</v>
      </c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8"/>
    </row>
    <row r="48" spans="1:23" ht="26.25" thickBot="1" x14ac:dyDescent="0.3">
      <c r="A48" s="50" t="s">
        <v>58</v>
      </c>
      <c r="B48" s="19" t="s">
        <v>59</v>
      </c>
      <c r="C48" s="20" t="s">
        <v>60</v>
      </c>
      <c r="D48" s="20" t="s">
        <v>61</v>
      </c>
      <c r="E48" s="20" t="s">
        <v>62</v>
      </c>
      <c r="F48" s="20" t="s">
        <v>63</v>
      </c>
      <c r="G48" s="20" t="s">
        <v>64</v>
      </c>
      <c r="H48" s="20" t="s">
        <v>65</v>
      </c>
      <c r="I48" s="20" t="s">
        <v>66</v>
      </c>
      <c r="J48" s="21" t="s">
        <v>67</v>
      </c>
      <c r="K48" s="19" t="s">
        <v>68</v>
      </c>
      <c r="L48" s="20" t="s">
        <v>69</v>
      </c>
      <c r="M48" s="20" t="s">
        <v>70</v>
      </c>
      <c r="N48" s="20" t="s">
        <v>71</v>
      </c>
      <c r="O48" s="20" t="s">
        <v>72</v>
      </c>
      <c r="P48" s="20" t="s">
        <v>73</v>
      </c>
      <c r="Q48" s="20" t="s">
        <v>74</v>
      </c>
      <c r="R48" s="20" t="s">
        <v>75</v>
      </c>
      <c r="S48" s="20" t="s">
        <v>76</v>
      </c>
      <c r="T48" s="20" t="s">
        <v>77</v>
      </c>
      <c r="U48" s="20" t="s">
        <v>78</v>
      </c>
      <c r="V48" s="20" t="s">
        <v>79</v>
      </c>
      <c r="W48" s="21" t="s">
        <v>80</v>
      </c>
    </row>
    <row r="49" spans="1:23" ht="38.25" x14ac:dyDescent="0.25">
      <c r="A49" s="51" t="s">
        <v>81</v>
      </c>
      <c r="B49" s="9">
        <v>1</v>
      </c>
      <c r="C49" s="22" t="s">
        <v>133</v>
      </c>
      <c r="D49" s="22" t="s">
        <v>134</v>
      </c>
      <c r="E49" s="22" t="s">
        <v>81</v>
      </c>
      <c r="F49" s="22" t="s">
        <v>81</v>
      </c>
      <c r="G49" s="22" t="s">
        <v>84</v>
      </c>
      <c r="H49" s="23" t="s">
        <v>85</v>
      </c>
      <c r="I49" s="24">
        <v>25</v>
      </c>
      <c r="J49" s="55"/>
      <c r="K49" s="9">
        <v>1</v>
      </c>
      <c r="L49" s="25"/>
      <c r="M49" s="26"/>
      <c r="N49" s="27"/>
      <c r="O49" s="28">
        <f>ROUND(ROUND(L49,4)*(1-M49),4)</f>
        <v>0</v>
      </c>
      <c r="P49" s="28">
        <f>ROUND(ROUND(O49,4)*(1+N49),4)</f>
        <v>0</v>
      </c>
      <c r="Q49" s="28">
        <f>ROUND($I49*O49,4)</f>
        <v>0</v>
      </c>
      <c r="R49" s="28">
        <f>ROUND($I49*P49,4)</f>
        <v>0</v>
      </c>
      <c r="S49" s="29"/>
      <c r="T49" s="29"/>
      <c r="U49" s="29"/>
      <c r="V49" s="29"/>
      <c r="W49" s="30"/>
    </row>
    <row r="50" spans="1:23" ht="38.25" x14ac:dyDescent="0.25">
      <c r="A50" s="52" t="s">
        <v>81</v>
      </c>
      <c r="B50" s="11">
        <v>2</v>
      </c>
      <c r="C50" s="31" t="s">
        <v>135</v>
      </c>
      <c r="D50" s="31" t="s">
        <v>136</v>
      </c>
      <c r="E50" s="31" t="s">
        <v>81</v>
      </c>
      <c r="F50" s="31" t="s">
        <v>81</v>
      </c>
      <c r="G50" s="31" t="s">
        <v>84</v>
      </c>
      <c r="H50" s="32" t="s">
        <v>85</v>
      </c>
      <c r="I50" s="33">
        <v>100</v>
      </c>
      <c r="J50" s="56"/>
      <c r="K50" s="11">
        <v>1</v>
      </c>
      <c r="L50" s="34"/>
      <c r="M50" s="35"/>
      <c r="N50" s="36"/>
      <c r="O50" s="37">
        <f>ROUND(ROUND(L50,4)*(1-M50),4)</f>
        <v>0</v>
      </c>
      <c r="P50" s="37">
        <f>ROUND(ROUND(O50,4)*(1+N50),4)</f>
        <v>0</v>
      </c>
      <c r="Q50" s="37">
        <f>ROUND($I50*O50,4)</f>
        <v>0</v>
      </c>
      <c r="R50" s="37">
        <f>ROUND($I50*P50,4)</f>
        <v>0</v>
      </c>
      <c r="S50" s="38"/>
      <c r="T50" s="38"/>
      <c r="U50" s="38"/>
      <c r="V50" s="38"/>
      <c r="W50" s="39"/>
    </row>
    <row r="51" spans="1:23" ht="39" thickBot="1" x14ac:dyDescent="0.3">
      <c r="A51" s="53" t="s">
        <v>81</v>
      </c>
      <c r="B51" s="13">
        <v>3</v>
      </c>
      <c r="C51" s="40" t="s">
        <v>137</v>
      </c>
      <c r="D51" s="40" t="s">
        <v>138</v>
      </c>
      <c r="E51" s="40" t="s">
        <v>81</v>
      </c>
      <c r="F51" s="40" t="s">
        <v>81</v>
      </c>
      <c r="G51" s="40" t="s">
        <v>84</v>
      </c>
      <c r="H51" s="41" t="s">
        <v>85</v>
      </c>
      <c r="I51" s="42">
        <v>25</v>
      </c>
      <c r="J51" s="57"/>
      <c r="K51" s="13">
        <v>1</v>
      </c>
      <c r="L51" s="43"/>
      <c r="M51" s="44"/>
      <c r="N51" s="45"/>
      <c r="O51" s="46">
        <f>ROUND(ROUND(L51,4)*(1-M51),4)</f>
        <v>0</v>
      </c>
      <c r="P51" s="46">
        <f>ROUND(ROUND(O51,4)*(1+N51),4)</f>
        <v>0</v>
      </c>
      <c r="Q51" s="46">
        <f>ROUND($I51*O51,4)</f>
        <v>0</v>
      </c>
      <c r="R51" s="46">
        <f>ROUND($I51*P51,4)</f>
        <v>0</v>
      </c>
      <c r="S51" s="47"/>
      <c r="T51" s="47"/>
      <c r="U51" s="47"/>
      <c r="V51" s="47"/>
      <c r="W51" s="48"/>
    </row>
    <row r="52" spans="1:23" ht="13.5" thickBot="1" x14ac:dyDescent="0.3">
      <c r="P52" s="58" t="s">
        <v>92</v>
      </c>
      <c r="Q52" s="59">
        <f>SUM(Q49:Q51)</f>
        <v>0</v>
      </c>
      <c r="R52" s="60">
        <f>SUM(R49:R51)</f>
        <v>0</v>
      </c>
    </row>
    <row r="54" spans="1:23" ht="13.5" thickBot="1" x14ac:dyDescent="0.3"/>
    <row r="55" spans="1:23" ht="13.5" thickBot="1" x14ac:dyDescent="0.3">
      <c r="A55" s="49" t="s">
        <v>54</v>
      </c>
      <c r="B55" s="54" t="s">
        <v>139</v>
      </c>
      <c r="C55" s="18" t="s">
        <v>140</v>
      </c>
      <c r="D55" s="18"/>
      <c r="E55" s="18"/>
      <c r="F55" s="18"/>
      <c r="G55" s="18"/>
      <c r="H55" s="18" t="s">
        <v>96</v>
      </c>
      <c r="I55" s="18"/>
      <c r="J55" s="8"/>
      <c r="K55" s="7"/>
      <c r="L55" s="18" t="s">
        <v>141</v>
      </c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8"/>
    </row>
    <row r="56" spans="1:23" ht="26.25" thickBot="1" x14ac:dyDescent="0.3">
      <c r="A56" s="50" t="s">
        <v>58</v>
      </c>
      <c r="B56" s="19" t="s">
        <v>59</v>
      </c>
      <c r="C56" s="20" t="s">
        <v>60</v>
      </c>
      <c r="D56" s="20" t="s">
        <v>61</v>
      </c>
      <c r="E56" s="20" t="s">
        <v>62</v>
      </c>
      <c r="F56" s="20" t="s">
        <v>63</v>
      </c>
      <c r="G56" s="20" t="s">
        <v>64</v>
      </c>
      <c r="H56" s="20" t="s">
        <v>65</v>
      </c>
      <c r="I56" s="20" t="s">
        <v>66</v>
      </c>
      <c r="J56" s="21" t="s">
        <v>67</v>
      </c>
      <c r="K56" s="19" t="s">
        <v>68</v>
      </c>
      <c r="L56" s="20" t="s">
        <v>69</v>
      </c>
      <c r="M56" s="20" t="s">
        <v>70</v>
      </c>
      <c r="N56" s="20" t="s">
        <v>71</v>
      </c>
      <c r="O56" s="20" t="s">
        <v>72</v>
      </c>
      <c r="P56" s="20" t="s">
        <v>73</v>
      </c>
      <c r="Q56" s="20" t="s">
        <v>74</v>
      </c>
      <c r="R56" s="20" t="s">
        <v>75</v>
      </c>
      <c r="S56" s="20" t="s">
        <v>76</v>
      </c>
      <c r="T56" s="20" t="s">
        <v>77</v>
      </c>
      <c r="U56" s="20" t="s">
        <v>78</v>
      </c>
      <c r="V56" s="20" t="s">
        <v>79</v>
      </c>
      <c r="W56" s="21" t="s">
        <v>80</v>
      </c>
    </row>
    <row r="57" spans="1:23" ht="39" thickBot="1" x14ac:dyDescent="0.3">
      <c r="A57" s="73" t="s">
        <v>81</v>
      </c>
      <c r="B57" s="74">
        <v>1</v>
      </c>
      <c r="C57" s="64" t="s">
        <v>141</v>
      </c>
      <c r="D57" s="64" t="s">
        <v>142</v>
      </c>
      <c r="E57" s="64" t="s">
        <v>81</v>
      </c>
      <c r="F57" s="64" t="s">
        <v>81</v>
      </c>
      <c r="G57" s="64" t="s">
        <v>84</v>
      </c>
      <c r="H57" s="65" t="s">
        <v>85</v>
      </c>
      <c r="I57" s="66">
        <v>100</v>
      </c>
      <c r="J57" s="75"/>
      <c r="K57" s="74">
        <v>1</v>
      </c>
      <c r="L57" s="67"/>
      <c r="M57" s="68"/>
      <c r="N57" s="69"/>
      <c r="O57" s="70">
        <f>ROUND(ROUND(L57,4)*(1-M57),4)</f>
        <v>0</v>
      </c>
      <c r="P57" s="70">
        <f>ROUND(ROUND(O57,4)*(1+N57),4)</f>
        <v>0</v>
      </c>
      <c r="Q57" s="70">
        <f>ROUND($I57*O57,4)</f>
        <v>0</v>
      </c>
      <c r="R57" s="70">
        <f>ROUND($I57*P57,4)</f>
        <v>0</v>
      </c>
      <c r="S57" s="71"/>
      <c r="T57" s="71"/>
      <c r="U57" s="71"/>
      <c r="V57" s="71"/>
      <c r="W57" s="72"/>
    </row>
    <row r="58" spans="1:23" ht="13.5" thickBot="1" x14ac:dyDescent="0.3">
      <c r="P58" s="58" t="s">
        <v>92</v>
      </c>
      <c r="Q58" s="59">
        <f>SUM(Q57:Q57)</f>
        <v>0</v>
      </c>
      <c r="R58" s="60">
        <f>SUM(R57:R57)</f>
        <v>0</v>
      </c>
    </row>
    <row r="60" spans="1:23" ht="13.5" thickBot="1" x14ac:dyDescent="0.3"/>
    <row r="61" spans="1:23" ht="13.5" thickBot="1" x14ac:dyDescent="0.3">
      <c r="A61" s="49" t="s">
        <v>54</v>
      </c>
      <c r="B61" s="54" t="s">
        <v>143</v>
      </c>
      <c r="C61" s="18" t="s">
        <v>144</v>
      </c>
      <c r="D61" s="18"/>
      <c r="E61" s="18"/>
      <c r="F61" s="18"/>
      <c r="G61" s="18"/>
      <c r="H61" s="18" t="s">
        <v>96</v>
      </c>
      <c r="I61" s="18"/>
      <c r="J61" s="8"/>
      <c r="K61" s="7"/>
      <c r="L61" s="18" t="s">
        <v>145</v>
      </c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8"/>
    </row>
    <row r="62" spans="1:23" ht="26.25" thickBot="1" x14ac:dyDescent="0.3">
      <c r="A62" s="50" t="s">
        <v>58</v>
      </c>
      <c r="B62" s="19" t="s">
        <v>59</v>
      </c>
      <c r="C62" s="20" t="s">
        <v>60</v>
      </c>
      <c r="D62" s="20" t="s">
        <v>61</v>
      </c>
      <c r="E62" s="20" t="s">
        <v>62</v>
      </c>
      <c r="F62" s="20" t="s">
        <v>63</v>
      </c>
      <c r="G62" s="20" t="s">
        <v>64</v>
      </c>
      <c r="H62" s="20" t="s">
        <v>65</v>
      </c>
      <c r="I62" s="20" t="s">
        <v>66</v>
      </c>
      <c r="J62" s="21" t="s">
        <v>67</v>
      </c>
      <c r="K62" s="19" t="s">
        <v>68</v>
      </c>
      <c r="L62" s="20" t="s">
        <v>69</v>
      </c>
      <c r="M62" s="20" t="s">
        <v>70</v>
      </c>
      <c r="N62" s="20" t="s">
        <v>71</v>
      </c>
      <c r="O62" s="20" t="s">
        <v>72</v>
      </c>
      <c r="P62" s="20" t="s">
        <v>73</v>
      </c>
      <c r="Q62" s="20" t="s">
        <v>74</v>
      </c>
      <c r="R62" s="20" t="s">
        <v>75</v>
      </c>
      <c r="S62" s="20" t="s">
        <v>76</v>
      </c>
      <c r="T62" s="20" t="s">
        <v>77</v>
      </c>
      <c r="U62" s="20" t="s">
        <v>78</v>
      </c>
      <c r="V62" s="20" t="s">
        <v>79</v>
      </c>
      <c r="W62" s="21" t="s">
        <v>80</v>
      </c>
    </row>
    <row r="63" spans="1:23" ht="38.25" x14ac:dyDescent="0.25">
      <c r="A63" s="51" t="s">
        <v>81</v>
      </c>
      <c r="B63" s="9">
        <v>1</v>
      </c>
      <c r="C63" s="22" t="s">
        <v>146</v>
      </c>
      <c r="D63" s="22" t="s">
        <v>147</v>
      </c>
      <c r="E63" s="22" t="s">
        <v>81</v>
      </c>
      <c r="F63" s="22" t="s">
        <v>81</v>
      </c>
      <c r="G63" s="22" t="s">
        <v>84</v>
      </c>
      <c r="H63" s="23" t="s">
        <v>85</v>
      </c>
      <c r="I63" s="24">
        <v>30</v>
      </c>
      <c r="J63" s="55"/>
      <c r="K63" s="9">
        <v>1</v>
      </c>
      <c r="L63" s="25"/>
      <c r="M63" s="26"/>
      <c r="N63" s="27"/>
      <c r="O63" s="28">
        <f>ROUND(ROUND(L63,4)*(1-M63),4)</f>
        <v>0</v>
      </c>
      <c r="P63" s="28">
        <f>ROUND(ROUND(O63,4)*(1+N63),4)</f>
        <v>0</v>
      </c>
      <c r="Q63" s="28">
        <f>ROUND($I63*O63,4)</f>
        <v>0</v>
      </c>
      <c r="R63" s="28">
        <f>ROUND($I63*P63,4)</f>
        <v>0</v>
      </c>
      <c r="S63" s="29"/>
      <c r="T63" s="29"/>
      <c r="U63" s="29"/>
      <c r="V63" s="29"/>
      <c r="W63" s="30"/>
    </row>
    <row r="64" spans="1:23" ht="39" thickBot="1" x14ac:dyDescent="0.3">
      <c r="A64" s="53" t="s">
        <v>81</v>
      </c>
      <c r="B64" s="13">
        <v>2</v>
      </c>
      <c r="C64" s="40" t="s">
        <v>148</v>
      </c>
      <c r="D64" s="40" t="s">
        <v>149</v>
      </c>
      <c r="E64" s="40" t="s">
        <v>81</v>
      </c>
      <c r="F64" s="40" t="s">
        <v>81</v>
      </c>
      <c r="G64" s="40" t="s">
        <v>84</v>
      </c>
      <c r="H64" s="41" t="s">
        <v>85</v>
      </c>
      <c r="I64" s="42">
        <v>90</v>
      </c>
      <c r="J64" s="57"/>
      <c r="K64" s="13">
        <v>1</v>
      </c>
      <c r="L64" s="43"/>
      <c r="M64" s="44"/>
      <c r="N64" s="45"/>
      <c r="O64" s="46">
        <f>ROUND(ROUND(L64,4)*(1-M64),4)</f>
        <v>0</v>
      </c>
      <c r="P64" s="46">
        <f>ROUND(ROUND(O64,4)*(1+N64),4)</f>
        <v>0</v>
      </c>
      <c r="Q64" s="46">
        <f>ROUND($I64*O64,4)</f>
        <v>0</v>
      </c>
      <c r="R64" s="46">
        <f>ROUND($I64*P64,4)</f>
        <v>0</v>
      </c>
      <c r="S64" s="47"/>
      <c r="T64" s="47"/>
      <c r="U64" s="47"/>
      <c r="V64" s="47"/>
      <c r="W64" s="48"/>
    </row>
    <row r="65" spans="1:23" ht="13.5" thickBot="1" x14ac:dyDescent="0.3">
      <c r="P65" s="58" t="s">
        <v>92</v>
      </c>
      <c r="Q65" s="59">
        <f>SUM(Q63:Q64)</f>
        <v>0</v>
      </c>
      <c r="R65" s="60">
        <f>SUM(R63:R64)</f>
        <v>0</v>
      </c>
    </row>
    <row r="67" spans="1:23" ht="13.5" thickBot="1" x14ac:dyDescent="0.3"/>
    <row r="68" spans="1:23" ht="13.5" thickBot="1" x14ac:dyDescent="0.3">
      <c r="A68" s="49" t="s">
        <v>54</v>
      </c>
      <c r="B68" s="54" t="s">
        <v>150</v>
      </c>
      <c r="C68" s="18" t="s">
        <v>151</v>
      </c>
      <c r="D68" s="18"/>
      <c r="E68" s="18"/>
      <c r="F68" s="18"/>
      <c r="G68" s="18"/>
      <c r="H68" s="18" t="s">
        <v>96</v>
      </c>
      <c r="I68" s="18"/>
      <c r="J68" s="8"/>
      <c r="K68" s="7"/>
      <c r="L68" s="18" t="s">
        <v>152</v>
      </c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8"/>
    </row>
    <row r="69" spans="1:23" ht="26.25" thickBot="1" x14ac:dyDescent="0.3">
      <c r="A69" s="50" t="s">
        <v>58</v>
      </c>
      <c r="B69" s="19" t="s">
        <v>59</v>
      </c>
      <c r="C69" s="20" t="s">
        <v>60</v>
      </c>
      <c r="D69" s="20" t="s">
        <v>61</v>
      </c>
      <c r="E69" s="20" t="s">
        <v>62</v>
      </c>
      <c r="F69" s="20" t="s">
        <v>63</v>
      </c>
      <c r="G69" s="20" t="s">
        <v>64</v>
      </c>
      <c r="H69" s="20" t="s">
        <v>65</v>
      </c>
      <c r="I69" s="20" t="s">
        <v>66</v>
      </c>
      <c r="J69" s="21" t="s">
        <v>67</v>
      </c>
      <c r="K69" s="19" t="s">
        <v>68</v>
      </c>
      <c r="L69" s="20" t="s">
        <v>69</v>
      </c>
      <c r="M69" s="20" t="s">
        <v>70</v>
      </c>
      <c r="N69" s="20" t="s">
        <v>71</v>
      </c>
      <c r="O69" s="20" t="s">
        <v>72</v>
      </c>
      <c r="P69" s="20" t="s">
        <v>73</v>
      </c>
      <c r="Q69" s="20" t="s">
        <v>74</v>
      </c>
      <c r="R69" s="20" t="s">
        <v>75</v>
      </c>
      <c r="S69" s="20" t="s">
        <v>76</v>
      </c>
      <c r="T69" s="20" t="s">
        <v>77</v>
      </c>
      <c r="U69" s="20" t="s">
        <v>78</v>
      </c>
      <c r="V69" s="20" t="s">
        <v>79</v>
      </c>
      <c r="W69" s="21" t="s">
        <v>80</v>
      </c>
    </row>
    <row r="70" spans="1:23" ht="38.25" x14ac:dyDescent="0.25">
      <c r="A70" s="51" t="s">
        <v>81</v>
      </c>
      <c r="B70" s="9">
        <v>1</v>
      </c>
      <c r="C70" s="22" t="s">
        <v>153</v>
      </c>
      <c r="D70" s="22" t="s">
        <v>154</v>
      </c>
      <c r="E70" s="22" t="s">
        <v>81</v>
      </c>
      <c r="F70" s="22" t="s">
        <v>81</v>
      </c>
      <c r="G70" s="22" t="s">
        <v>84</v>
      </c>
      <c r="H70" s="23" t="s">
        <v>85</v>
      </c>
      <c r="I70" s="24">
        <v>100</v>
      </c>
      <c r="J70" s="55"/>
      <c r="K70" s="9">
        <v>1</v>
      </c>
      <c r="L70" s="25"/>
      <c r="M70" s="26"/>
      <c r="N70" s="27"/>
      <c r="O70" s="28">
        <f>ROUND(ROUND(L70,4)*(1-M70),4)</f>
        <v>0</v>
      </c>
      <c r="P70" s="28">
        <f>ROUND(ROUND(O70,4)*(1+N70),4)</f>
        <v>0</v>
      </c>
      <c r="Q70" s="28">
        <f>ROUND($I70*O70,4)</f>
        <v>0</v>
      </c>
      <c r="R70" s="28">
        <f>ROUND($I70*P70,4)</f>
        <v>0</v>
      </c>
      <c r="S70" s="29"/>
      <c r="T70" s="29"/>
      <c r="U70" s="29"/>
      <c r="V70" s="29"/>
      <c r="W70" s="30"/>
    </row>
    <row r="71" spans="1:23" ht="39" thickBot="1" x14ac:dyDescent="0.3">
      <c r="A71" s="53" t="s">
        <v>81</v>
      </c>
      <c r="B71" s="13">
        <v>2</v>
      </c>
      <c r="C71" s="40" t="s">
        <v>155</v>
      </c>
      <c r="D71" s="40" t="s">
        <v>156</v>
      </c>
      <c r="E71" s="40" t="s">
        <v>81</v>
      </c>
      <c r="F71" s="40" t="s">
        <v>81</v>
      </c>
      <c r="G71" s="40" t="s">
        <v>84</v>
      </c>
      <c r="H71" s="41" t="s">
        <v>85</v>
      </c>
      <c r="I71" s="42">
        <v>25</v>
      </c>
      <c r="J71" s="57"/>
      <c r="K71" s="13">
        <v>1</v>
      </c>
      <c r="L71" s="43"/>
      <c r="M71" s="44"/>
      <c r="N71" s="45"/>
      <c r="O71" s="46">
        <f>ROUND(ROUND(L71,4)*(1-M71),4)</f>
        <v>0</v>
      </c>
      <c r="P71" s="46">
        <f>ROUND(ROUND(O71,4)*(1+N71),4)</f>
        <v>0</v>
      </c>
      <c r="Q71" s="46">
        <f>ROUND($I71*O71,4)</f>
        <v>0</v>
      </c>
      <c r="R71" s="46">
        <f>ROUND($I71*P71,4)</f>
        <v>0</v>
      </c>
      <c r="S71" s="47"/>
      <c r="T71" s="47"/>
      <c r="U71" s="47"/>
      <c r="V71" s="47"/>
      <c r="W71" s="48"/>
    </row>
    <row r="72" spans="1:23" ht="13.5" thickBot="1" x14ac:dyDescent="0.3">
      <c r="P72" s="58" t="s">
        <v>92</v>
      </c>
      <c r="Q72" s="59">
        <f>SUM(Q70:Q71)</f>
        <v>0</v>
      </c>
      <c r="R72" s="60">
        <f>SUM(R70:R71)</f>
        <v>0</v>
      </c>
    </row>
    <row r="74" spans="1:23" ht="13.5" thickBot="1" x14ac:dyDescent="0.3"/>
    <row r="75" spans="1:23" ht="13.5" thickBot="1" x14ac:dyDescent="0.3">
      <c r="A75" s="49" t="s">
        <v>54</v>
      </c>
      <c r="B75" s="54" t="s">
        <v>157</v>
      </c>
      <c r="C75" s="18" t="s">
        <v>158</v>
      </c>
      <c r="D75" s="18"/>
      <c r="E75" s="18"/>
      <c r="F75" s="18"/>
      <c r="G75" s="18"/>
      <c r="H75" s="18" t="s">
        <v>96</v>
      </c>
      <c r="I75" s="18"/>
      <c r="J75" s="8"/>
      <c r="K75" s="7"/>
      <c r="L75" s="18" t="s">
        <v>159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8"/>
    </row>
    <row r="76" spans="1:23" ht="26.25" thickBot="1" x14ac:dyDescent="0.3">
      <c r="A76" s="50" t="s">
        <v>58</v>
      </c>
      <c r="B76" s="19" t="s">
        <v>59</v>
      </c>
      <c r="C76" s="20" t="s">
        <v>60</v>
      </c>
      <c r="D76" s="20" t="s">
        <v>61</v>
      </c>
      <c r="E76" s="20" t="s">
        <v>62</v>
      </c>
      <c r="F76" s="20" t="s">
        <v>63</v>
      </c>
      <c r="G76" s="20" t="s">
        <v>64</v>
      </c>
      <c r="H76" s="20" t="s">
        <v>65</v>
      </c>
      <c r="I76" s="20" t="s">
        <v>66</v>
      </c>
      <c r="J76" s="21" t="s">
        <v>67</v>
      </c>
      <c r="K76" s="19" t="s">
        <v>68</v>
      </c>
      <c r="L76" s="20" t="s">
        <v>69</v>
      </c>
      <c r="M76" s="20" t="s">
        <v>70</v>
      </c>
      <c r="N76" s="20" t="s">
        <v>71</v>
      </c>
      <c r="O76" s="20" t="s">
        <v>72</v>
      </c>
      <c r="P76" s="20" t="s">
        <v>73</v>
      </c>
      <c r="Q76" s="20" t="s">
        <v>74</v>
      </c>
      <c r="R76" s="20" t="s">
        <v>75</v>
      </c>
      <c r="S76" s="20" t="s">
        <v>76</v>
      </c>
      <c r="T76" s="20" t="s">
        <v>77</v>
      </c>
      <c r="U76" s="20" t="s">
        <v>78</v>
      </c>
      <c r="V76" s="20" t="s">
        <v>79</v>
      </c>
      <c r="W76" s="21" t="s">
        <v>80</v>
      </c>
    </row>
    <row r="77" spans="1:23" ht="38.25" x14ac:dyDescent="0.25">
      <c r="A77" s="51" t="s">
        <v>81</v>
      </c>
      <c r="B77" s="9">
        <v>1</v>
      </c>
      <c r="C77" s="22" t="s">
        <v>160</v>
      </c>
      <c r="D77" s="22" t="s">
        <v>161</v>
      </c>
      <c r="E77" s="22" t="s">
        <v>81</v>
      </c>
      <c r="F77" s="22" t="s">
        <v>81</v>
      </c>
      <c r="G77" s="22" t="s">
        <v>84</v>
      </c>
      <c r="H77" s="23" t="s">
        <v>85</v>
      </c>
      <c r="I77" s="24">
        <v>5</v>
      </c>
      <c r="J77" s="55"/>
      <c r="K77" s="9">
        <v>1</v>
      </c>
      <c r="L77" s="25"/>
      <c r="M77" s="26"/>
      <c r="N77" s="27"/>
      <c r="O77" s="28">
        <f>ROUND(ROUND(L77,4)*(1-M77),4)</f>
        <v>0</v>
      </c>
      <c r="P77" s="28">
        <f>ROUND(ROUND(O77,4)*(1+N77),4)</f>
        <v>0</v>
      </c>
      <c r="Q77" s="28">
        <f>ROUND($I77*O77,4)</f>
        <v>0</v>
      </c>
      <c r="R77" s="28">
        <f>ROUND($I77*P77,4)</f>
        <v>0</v>
      </c>
      <c r="S77" s="29"/>
      <c r="T77" s="29"/>
      <c r="U77" s="29"/>
      <c r="V77" s="29"/>
      <c r="W77" s="30"/>
    </row>
    <row r="78" spans="1:23" ht="39" thickBot="1" x14ac:dyDescent="0.3">
      <c r="A78" s="53" t="s">
        <v>81</v>
      </c>
      <c r="B78" s="13">
        <v>2</v>
      </c>
      <c r="C78" s="40" t="s">
        <v>162</v>
      </c>
      <c r="D78" s="40" t="s">
        <v>161</v>
      </c>
      <c r="E78" s="40" t="s">
        <v>81</v>
      </c>
      <c r="F78" s="40" t="s">
        <v>81</v>
      </c>
      <c r="G78" s="40" t="s">
        <v>84</v>
      </c>
      <c r="H78" s="41" t="s">
        <v>85</v>
      </c>
      <c r="I78" s="42">
        <v>5</v>
      </c>
      <c r="J78" s="57"/>
      <c r="K78" s="13">
        <v>1</v>
      </c>
      <c r="L78" s="43"/>
      <c r="M78" s="44"/>
      <c r="N78" s="45"/>
      <c r="O78" s="46">
        <f>ROUND(ROUND(L78,4)*(1-M78),4)</f>
        <v>0</v>
      </c>
      <c r="P78" s="46">
        <f>ROUND(ROUND(O78,4)*(1+N78),4)</f>
        <v>0</v>
      </c>
      <c r="Q78" s="46">
        <f>ROUND($I78*O78,4)</f>
        <v>0</v>
      </c>
      <c r="R78" s="46">
        <f>ROUND($I78*P78,4)</f>
        <v>0</v>
      </c>
      <c r="S78" s="47"/>
      <c r="T78" s="47"/>
      <c r="U78" s="47"/>
      <c r="V78" s="47"/>
      <c r="W78" s="48"/>
    </row>
    <row r="79" spans="1:23" ht="13.5" thickBot="1" x14ac:dyDescent="0.3">
      <c r="P79" s="58" t="s">
        <v>92</v>
      </c>
      <c r="Q79" s="59">
        <f>SUM(Q77:Q78)</f>
        <v>0</v>
      </c>
      <c r="R79" s="60">
        <f>SUM(R77:R78)</f>
        <v>0</v>
      </c>
    </row>
    <row r="81" spans="1:23" ht="13.5" thickBot="1" x14ac:dyDescent="0.3"/>
    <row r="82" spans="1:23" ht="13.5" thickBot="1" x14ac:dyDescent="0.3">
      <c r="A82" s="49" t="s">
        <v>54</v>
      </c>
      <c r="B82" s="54" t="s">
        <v>163</v>
      </c>
      <c r="C82" s="18" t="s">
        <v>164</v>
      </c>
      <c r="D82" s="18"/>
      <c r="E82" s="18"/>
      <c r="F82" s="18"/>
      <c r="G82" s="18"/>
      <c r="H82" s="18" t="s">
        <v>96</v>
      </c>
      <c r="I82" s="18"/>
      <c r="J82" s="8"/>
      <c r="K82" s="7"/>
      <c r="L82" s="18" t="s">
        <v>165</v>
      </c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8"/>
    </row>
    <row r="83" spans="1:23" ht="26.25" thickBot="1" x14ac:dyDescent="0.3">
      <c r="A83" s="50" t="s">
        <v>58</v>
      </c>
      <c r="B83" s="19" t="s">
        <v>59</v>
      </c>
      <c r="C83" s="20" t="s">
        <v>60</v>
      </c>
      <c r="D83" s="20" t="s">
        <v>61</v>
      </c>
      <c r="E83" s="20" t="s">
        <v>62</v>
      </c>
      <c r="F83" s="20" t="s">
        <v>63</v>
      </c>
      <c r="G83" s="20" t="s">
        <v>64</v>
      </c>
      <c r="H83" s="20" t="s">
        <v>65</v>
      </c>
      <c r="I83" s="20" t="s">
        <v>66</v>
      </c>
      <c r="J83" s="21" t="s">
        <v>67</v>
      </c>
      <c r="K83" s="19" t="s">
        <v>68</v>
      </c>
      <c r="L83" s="20" t="s">
        <v>69</v>
      </c>
      <c r="M83" s="20" t="s">
        <v>70</v>
      </c>
      <c r="N83" s="20" t="s">
        <v>71</v>
      </c>
      <c r="O83" s="20" t="s">
        <v>72</v>
      </c>
      <c r="P83" s="20" t="s">
        <v>73</v>
      </c>
      <c r="Q83" s="20" t="s">
        <v>74</v>
      </c>
      <c r="R83" s="20" t="s">
        <v>75</v>
      </c>
      <c r="S83" s="20" t="s">
        <v>76</v>
      </c>
      <c r="T83" s="20" t="s">
        <v>77</v>
      </c>
      <c r="U83" s="20" t="s">
        <v>78</v>
      </c>
      <c r="V83" s="20" t="s">
        <v>79</v>
      </c>
      <c r="W83" s="21" t="s">
        <v>80</v>
      </c>
    </row>
    <row r="84" spans="1:23" ht="39" thickBot="1" x14ac:dyDescent="0.3">
      <c r="A84" s="73" t="s">
        <v>81</v>
      </c>
      <c r="B84" s="74">
        <v>1</v>
      </c>
      <c r="C84" s="64" t="s">
        <v>165</v>
      </c>
      <c r="D84" s="64" t="s">
        <v>166</v>
      </c>
      <c r="E84" s="64" t="s">
        <v>81</v>
      </c>
      <c r="F84" s="64" t="s">
        <v>81</v>
      </c>
      <c r="G84" s="64" t="s">
        <v>84</v>
      </c>
      <c r="H84" s="65" t="s">
        <v>85</v>
      </c>
      <c r="I84" s="66">
        <v>12</v>
      </c>
      <c r="J84" s="75"/>
      <c r="K84" s="74">
        <v>1</v>
      </c>
      <c r="L84" s="67"/>
      <c r="M84" s="68"/>
      <c r="N84" s="69"/>
      <c r="O84" s="70">
        <f>ROUND(ROUND(L84,4)*(1-M84),4)</f>
        <v>0</v>
      </c>
      <c r="P84" s="70">
        <f>ROUND(ROUND(O84,4)*(1+N84),4)</f>
        <v>0</v>
      </c>
      <c r="Q84" s="70">
        <f>ROUND($I84*O84,4)</f>
        <v>0</v>
      </c>
      <c r="R84" s="70">
        <f>ROUND($I84*P84,4)</f>
        <v>0</v>
      </c>
      <c r="S84" s="71"/>
      <c r="T84" s="71"/>
      <c r="U84" s="71"/>
      <c r="V84" s="71"/>
      <c r="W84" s="72"/>
    </row>
    <row r="85" spans="1:23" ht="13.5" thickBot="1" x14ac:dyDescent="0.3">
      <c r="P85" s="58" t="s">
        <v>92</v>
      </c>
      <c r="Q85" s="59">
        <f>SUM(Q84:Q84)</f>
        <v>0</v>
      </c>
      <c r="R85" s="60">
        <f>SUM(R84:R84)</f>
        <v>0</v>
      </c>
    </row>
    <row r="87" spans="1:23" ht="13.5" thickBot="1" x14ac:dyDescent="0.3"/>
    <row r="88" spans="1:23" ht="13.5" thickBot="1" x14ac:dyDescent="0.3">
      <c r="A88" s="49" t="s">
        <v>54</v>
      </c>
      <c r="B88" s="54" t="s">
        <v>167</v>
      </c>
      <c r="C88" s="18" t="s">
        <v>168</v>
      </c>
      <c r="D88" s="18"/>
      <c r="E88" s="18"/>
      <c r="F88" s="18"/>
      <c r="G88" s="18"/>
      <c r="H88" s="18" t="s">
        <v>96</v>
      </c>
      <c r="I88" s="18"/>
      <c r="J88" s="8"/>
      <c r="K88" s="7"/>
      <c r="L88" s="18" t="s">
        <v>169</v>
      </c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8"/>
    </row>
    <row r="89" spans="1:23" ht="26.25" thickBot="1" x14ac:dyDescent="0.3">
      <c r="A89" s="50" t="s">
        <v>58</v>
      </c>
      <c r="B89" s="19" t="s">
        <v>59</v>
      </c>
      <c r="C89" s="20" t="s">
        <v>60</v>
      </c>
      <c r="D89" s="20" t="s">
        <v>61</v>
      </c>
      <c r="E89" s="20" t="s">
        <v>62</v>
      </c>
      <c r="F89" s="20" t="s">
        <v>63</v>
      </c>
      <c r="G89" s="20" t="s">
        <v>64</v>
      </c>
      <c r="H89" s="20" t="s">
        <v>65</v>
      </c>
      <c r="I89" s="20" t="s">
        <v>66</v>
      </c>
      <c r="J89" s="21" t="s">
        <v>67</v>
      </c>
      <c r="K89" s="19" t="s">
        <v>68</v>
      </c>
      <c r="L89" s="20" t="s">
        <v>69</v>
      </c>
      <c r="M89" s="20" t="s">
        <v>70</v>
      </c>
      <c r="N89" s="20" t="s">
        <v>71</v>
      </c>
      <c r="O89" s="20" t="s">
        <v>72</v>
      </c>
      <c r="P89" s="20" t="s">
        <v>73</v>
      </c>
      <c r="Q89" s="20" t="s">
        <v>74</v>
      </c>
      <c r="R89" s="20" t="s">
        <v>75</v>
      </c>
      <c r="S89" s="20" t="s">
        <v>76</v>
      </c>
      <c r="T89" s="20" t="s">
        <v>77</v>
      </c>
      <c r="U89" s="20" t="s">
        <v>78</v>
      </c>
      <c r="V89" s="20" t="s">
        <v>79</v>
      </c>
      <c r="W89" s="21" t="s">
        <v>80</v>
      </c>
    </row>
    <row r="90" spans="1:23" ht="38.25" x14ac:dyDescent="0.25">
      <c r="A90" s="51" t="s">
        <v>81</v>
      </c>
      <c r="B90" s="9">
        <v>1</v>
      </c>
      <c r="C90" s="22" t="s">
        <v>170</v>
      </c>
      <c r="D90" s="22" t="s">
        <v>81</v>
      </c>
      <c r="E90" s="22" t="s">
        <v>81</v>
      </c>
      <c r="F90" s="22" t="s">
        <v>81</v>
      </c>
      <c r="G90" s="22" t="s">
        <v>84</v>
      </c>
      <c r="H90" s="23" t="s">
        <v>85</v>
      </c>
      <c r="I90" s="24">
        <v>60</v>
      </c>
      <c r="J90" s="55"/>
      <c r="K90" s="9">
        <v>1</v>
      </c>
      <c r="L90" s="25"/>
      <c r="M90" s="26"/>
      <c r="N90" s="27"/>
      <c r="O90" s="28">
        <f>ROUND(ROUND(L90,4)*(1-M90),4)</f>
        <v>0</v>
      </c>
      <c r="P90" s="28">
        <f>ROUND(ROUND(O90,4)*(1+N90),4)</f>
        <v>0</v>
      </c>
      <c r="Q90" s="28">
        <f>ROUND($I90*O90,4)</f>
        <v>0</v>
      </c>
      <c r="R90" s="28">
        <f>ROUND($I90*P90,4)</f>
        <v>0</v>
      </c>
      <c r="S90" s="29"/>
      <c r="T90" s="29"/>
      <c r="U90" s="29"/>
      <c r="V90" s="29"/>
      <c r="W90" s="30"/>
    </row>
    <row r="91" spans="1:23" ht="39" thickBot="1" x14ac:dyDescent="0.3">
      <c r="A91" s="53" t="s">
        <v>81</v>
      </c>
      <c r="B91" s="13">
        <v>2</v>
      </c>
      <c r="C91" s="40" t="s">
        <v>171</v>
      </c>
      <c r="D91" s="40" t="s">
        <v>81</v>
      </c>
      <c r="E91" s="40" t="s">
        <v>81</v>
      </c>
      <c r="F91" s="40" t="s">
        <v>81</v>
      </c>
      <c r="G91" s="40" t="s">
        <v>84</v>
      </c>
      <c r="H91" s="41" t="s">
        <v>85</v>
      </c>
      <c r="I91" s="42">
        <v>12</v>
      </c>
      <c r="J91" s="57"/>
      <c r="K91" s="13">
        <v>1</v>
      </c>
      <c r="L91" s="43"/>
      <c r="M91" s="44"/>
      <c r="N91" s="45"/>
      <c r="O91" s="46">
        <f>ROUND(ROUND(L91,4)*(1-M91),4)</f>
        <v>0</v>
      </c>
      <c r="P91" s="46">
        <f>ROUND(ROUND(O91,4)*(1+N91),4)</f>
        <v>0</v>
      </c>
      <c r="Q91" s="46">
        <f>ROUND($I91*O91,4)</f>
        <v>0</v>
      </c>
      <c r="R91" s="46">
        <f>ROUND($I91*P91,4)</f>
        <v>0</v>
      </c>
      <c r="S91" s="47"/>
      <c r="T91" s="47"/>
      <c r="U91" s="47"/>
      <c r="V91" s="47"/>
      <c r="W91" s="48"/>
    </row>
    <row r="92" spans="1:23" ht="13.5" thickBot="1" x14ac:dyDescent="0.3">
      <c r="P92" s="58" t="s">
        <v>92</v>
      </c>
      <c r="Q92" s="59">
        <f>SUM(Q90:Q91)</f>
        <v>0</v>
      </c>
      <c r="R92" s="60">
        <f>SUM(R90:R91)</f>
        <v>0</v>
      </c>
    </row>
    <row r="94" spans="1:23" ht="13.5" thickBot="1" x14ac:dyDescent="0.3"/>
    <row r="95" spans="1:23" ht="13.5" thickBot="1" x14ac:dyDescent="0.3">
      <c r="A95" s="49" t="s">
        <v>54</v>
      </c>
      <c r="B95" s="54" t="s">
        <v>172</v>
      </c>
      <c r="C95" s="18" t="s">
        <v>173</v>
      </c>
      <c r="D95" s="18"/>
      <c r="E95" s="18"/>
      <c r="F95" s="18"/>
      <c r="G95" s="18"/>
      <c r="H95" s="18" t="s">
        <v>96</v>
      </c>
      <c r="I95" s="18"/>
      <c r="J95" s="8"/>
      <c r="K95" s="7"/>
      <c r="L95" s="18" t="s">
        <v>174</v>
      </c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8"/>
    </row>
    <row r="96" spans="1:23" ht="26.25" thickBot="1" x14ac:dyDescent="0.3">
      <c r="A96" s="50" t="s">
        <v>58</v>
      </c>
      <c r="B96" s="19" t="s">
        <v>59</v>
      </c>
      <c r="C96" s="20" t="s">
        <v>60</v>
      </c>
      <c r="D96" s="20" t="s">
        <v>61</v>
      </c>
      <c r="E96" s="20" t="s">
        <v>62</v>
      </c>
      <c r="F96" s="20" t="s">
        <v>63</v>
      </c>
      <c r="G96" s="20" t="s">
        <v>64</v>
      </c>
      <c r="H96" s="20" t="s">
        <v>65</v>
      </c>
      <c r="I96" s="20" t="s">
        <v>66</v>
      </c>
      <c r="J96" s="21" t="s">
        <v>67</v>
      </c>
      <c r="K96" s="19" t="s">
        <v>68</v>
      </c>
      <c r="L96" s="20" t="s">
        <v>69</v>
      </c>
      <c r="M96" s="20" t="s">
        <v>70</v>
      </c>
      <c r="N96" s="20" t="s">
        <v>71</v>
      </c>
      <c r="O96" s="20" t="s">
        <v>72</v>
      </c>
      <c r="P96" s="20" t="s">
        <v>73</v>
      </c>
      <c r="Q96" s="20" t="s">
        <v>74</v>
      </c>
      <c r="R96" s="20" t="s">
        <v>75</v>
      </c>
      <c r="S96" s="20" t="s">
        <v>76</v>
      </c>
      <c r="T96" s="20" t="s">
        <v>77</v>
      </c>
      <c r="U96" s="20" t="s">
        <v>78</v>
      </c>
      <c r="V96" s="20" t="s">
        <v>79</v>
      </c>
      <c r="W96" s="21" t="s">
        <v>80</v>
      </c>
    </row>
    <row r="97" spans="1:23" ht="38.25" x14ac:dyDescent="0.25">
      <c r="A97" s="51" t="s">
        <v>81</v>
      </c>
      <c r="B97" s="9">
        <v>1</v>
      </c>
      <c r="C97" s="22" t="s">
        <v>175</v>
      </c>
      <c r="D97" s="22" t="s">
        <v>176</v>
      </c>
      <c r="E97" s="22" t="s">
        <v>81</v>
      </c>
      <c r="F97" s="22" t="s">
        <v>81</v>
      </c>
      <c r="G97" s="22" t="s">
        <v>84</v>
      </c>
      <c r="H97" s="23" t="s">
        <v>85</v>
      </c>
      <c r="I97" s="24">
        <v>50</v>
      </c>
      <c r="J97" s="55"/>
      <c r="K97" s="9">
        <v>1</v>
      </c>
      <c r="L97" s="25"/>
      <c r="M97" s="26"/>
      <c r="N97" s="27"/>
      <c r="O97" s="28">
        <f>ROUND(ROUND(L97,4)*(1-M97),4)</f>
        <v>0</v>
      </c>
      <c r="P97" s="28">
        <f>ROUND(ROUND(O97,4)*(1+N97),4)</f>
        <v>0</v>
      </c>
      <c r="Q97" s="28">
        <f>ROUND($I97*O97,4)</f>
        <v>0</v>
      </c>
      <c r="R97" s="28">
        <f>ROUND($I97*P97,4)</f>
        <v>0</v>
      </c>
      <c r="S97" s="29"/>
      <c r="T97" s="29"/>
      <c r="U97" s="29"/>
      <c r="V97" s="29"/>
      <c r="W97" s="30"/>
    </row>
    <row r="98" spans="1:23" ht="39" thickBot="1" x14ac:dyDescent="0.3">
      <c r="A98" s="53" t="s">
        <v>81</v>
      </c>
      <c r="B98" s="13">
        <v>2</v>
      </c>
      <c r="C98" s="40" t="s">
        <v>177</v>
      </c>
      <c r="D98" s="40" t="s">
        <v>176</v>
      </c>
      <c r="E98" s="40" t="s">
        <v>81</v>
      </c>
      <c r="F98" s="40" t="s">
        <v>81</v>
      </c>
      <c r="G98" s="40" t="s">
        <v>84</v>
      </c>
      <c r="H98" s="41" t="s">
        <v>85</v>
      </c>
      <c r="I98" s="42">
        <v>35</v>
      </c>
      <c r="J98" s="57"/>
      <c r="K98" s="13">
        <v>1</v>
      </c>
      <c r="L98" s="43"/>
      <c r="M98" s="44"/>
      <c r="N98" s="45"/>
      <c r="O98" s="46">
        <f>ROUND(ROUND(L98,4)*(1-M98),4)</f>
        <v>0</v>
      </c>
      <c r="P98" s="46">
        <f>ROUND(ROUND(O98,4)*(1+N98),4)</f>
        <v>0</v>
      </c>
      <c r="Q98" s="46">
        <f>ROUND($I98*O98,4)</f>
        <v>0</v>
      </c>
      <c r="R98" s="46">
        <f>ROUND($I98*P98,4)</f>
        <v>0</v>
      </c>
      <c r="S98" s="47"/>
      <c r="T98" s="47"/>
      <c r="U98" s="47"/>
      <c r="V98" s="47"/>
      <c r="W98" s="48"/>
    </row>
    <row r="99" spans="1:23" ht="13.5" thickBot="1" x14ac:dyDescent="0.3">
      <c r="P99" s="58" t="s">
        <v>92</v>
      </c>
      <c r="Q99" s="59">
        <f>SUM(Q97:Q98)</f>
        <v>0</v>
      </c>
      <c r="R99" s="60">
        <f>SUM(R97:R98)</f>
        <v>0</v>
      </c>
    </row>
    <row r="101" spans="1:23" ht="13.5" thickBot="1" x14ac:dyDescent="0.3"/>
    <row r="102" spans="1:23" ht="13.5" thickBot="1" x14ac:dyDescent="0.3">
      <c r="A102" s="49" t="s">
        <v>54</v>
      </c>
      <c r="B102" s="54" t="s">
        <v>178</v>
      </c>
      <c r="C102" s="18" t="s">
        <v>179</v>
      </c>
      <c r="D102" s="18"/>
      <c r="E102" s="18"/>
      <c r="F102" s="18"/>
      <c r="G102" s="18"/>
      <c r="H102" s="18" t="s">
        <v>96</v>
      </c>
      <c r="I102" s="18"/>
      <c r="J102" s="8"/>
      <c r="K102" s="7"/>
      <c r="L102" s="18" t="s">
        <v>180</v>
      </c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8"/>
    </row>
    <row r="103" spans="1:23" ht="26.25" thickBot="1" x14ac:dyDescent="0.3">
      <c r="A103" s="50" t="s">
        <v>58</v>
      </c>
      <c r="B103" s="19" t="s">
        <v>59</v>
      </c>
      <c r="C103" s="20" t="s">
        <v>60</v>
      </c>
      <c r="D103" s="20" t="s">
        <v>61</v>
      </c>
      <c r="E103" s="20" t="s">
        <v>62</v>
      </c>
      <c r="F103" s="20" t="s">
        <v>63</v>
      </c>
      <c r="G103" s="20" t="s">
        <v>64</v>
      </c>
      <c r="H103" s="20" t="s">
        <v>65</v>
      </c>
      <c r="I103" s="20" t="s">
        <v>66</v>
      </c>
      <c r="J103" s="21" t="s">
        <v>67</v>
      </c>
      <c r="K103" s="19" t="s">
        <v>68</v>
      </c>
      <c r="L103" s="20" t="s">
        <v>69</v>
      </c>
      <c r="M103" s="20" t="s">
        <v>70</v>
      </c>
      <c r="N103" s="20" t="s">
        <v>71</v>
      </c>
      <c r="O103" s="20" t="s">
        <v>72</v>
      </c>
      <c r="P103" s="20" t="s">
        <v>73</v>
      </c>
      <c r="Q103" s="20" t="s">
        <v>74</v>
      </c>
      <c r="R103" s="20" t="s">
        <v>75</v>
      </c>
      <c r="S103" s="20" t="s">
        <v>76</v>
      </c>
      <c r="T103" s="20" t="s">
        <v>77</v>
      </c>
      <c r="U103" s="20" t="s">
        <v>78</v>
      </c>
      <c r="V103" s="20" t="s">
        <v>79</v>
      </c>
      <c r="W103" s="21" t="s">
        <v>80</v>
      </c>
    </row>
    <row r="104" spans="1:23" ht="306.75" thickBot="1" x14ac:dyDescent="0.3">
      <c r="A104" s="73" t="s">
        <v>81</v>
      </c>
      <c r="B104" s="74">
        <v>1</v>
      </c>
      <c r="C104" s="64" t="s">
        <v>181</v>
      </c>
      <c r="D104" s="64" t="s">
        <v>182</v>
      </c>
      <c r="E104" s="64" t="s">
        <v>81</v>
      </c>
      <c r="F104" s="64" t="s">
        <v>81</v>
      </c>
      <c r="G104" s="64" t="s">
        <v>84</v>
      </c>
      <c r="H104" s="65" t="s">
        <v>85</v>
      </c>
      <c r="I104" s="66">
        <v>180</v>
      </c>
      <c r="J104" s="75"/>
      <c r="K104" s="74">
        <v>1</v>
      </c>
      <c r="L104" s="67"/>
      <c r="M104" s="68"/>
      <c r="N104" s="69"/>
      <c r="O104" s="70">
        <f>ROUND(ROUND(L104,4)*(1-M104),4)</f>
        <v>0</v>
      </c>
      <c r="P104" s="70">
        <f>ROUND(ROUND(O104,4)*(1+N104),4)</f>
        <v>0</v>
      </c>
      <c r="Q104" s="70">
        <f>ROUND($I104*O104,4)</f>
        <v>0</v>
      </c>
      <c r="R104" s="70">
        <f>ROUND($I104*P104,4)</f>
        <v>0</v>
      </c>
      <c r="S104" s="71"/>
      <c r="T104" s="71"/>
      <c r="U104" s="71"/>
      <c r="V104" s="71"/>
      <c r="W104" s="72"/>
    </row>
    <row r="105" spans="1:23" ht="13.5" thickBot="1" x14ac:dyDescent="0.3">
      <c r="P105" s="58" t="s">
        <v>92</v>
      </c>
      <c r="Q105" s="59">
        <f>SUM(Q104:Q104)</f>
        <v>0</v>
      </c>
      <c r="R105" s="60">
        <f>SUM(R104:R104)</f>
        <v>0</v>
      </c>
    </row>
    <row r="107" spans="1:23" ht="13.5" thickBot="1" x14ac:dyDescent="0.3"/>
    <row r="108" spans="1:23" ht="13.5" thickBot="1" x14ac:dyDescent="0.3">
      <c r="A108" s="49" t="s">
        <v>54</v>
      </c>
      <c r="B108" s="54" t="s">
        <v>183</v>
      </c>
      <c r="C108" s="18" t="s">
        <v>184</v>
      </c>
      <c r="D108" s="18"/>
      <c r="E108" s="18"/>
      <c r="F108" s="18"/>
      <c r="G108" s="18"/>
      <c r="H108" s="18" t="s">
        <v>96</v>
      </c>
      <c r="I108" s="18"/>
      <c r="J108" s="8"/>
      <c r="K108" s="7"/>
      <c r="L108" s="18" t="s">
        <v>185</v>
      </c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8"/>
    </row>
    <row r="109" spans="1:23" ht="26.25" thickBot="1" x14ac:dyDescent="0.3">
      <c r="A109" s="50" t="s">
        <v>58</v>
      </c>
      <c r="B109" s="19" t="s">
        <v>59</v>
      </c>
      <c r="C109" s="20" t="s">
        <v>60</v>
      </c>
      <c r="D109" s="20" t="s">
        <v>61</v>
      </c>
      <c r="E109" s="20" t="s">
        <v>62</v>
      </c>
      <c r="F109" s="20" t="s">
        <v>63</v>
      </c>
      <c r="G109" s="20" t="s">
        <v>64</v>
      </c>
      <c r="H109" s="20" t="s">
        <v>65</v>
      </c>
      <c r="I109" s="20" t="s">
        <v>66</v>
      </c>
      <c r="J109" s="21" t="s">
        <v>67</v>
      </c>
      <c r="K109" s="19" t="s">
        <v>68</v>
      </c>
      <c r="L109" s="20" t="s">
        <v>69</v>
      </c>
      <c r="M109" s="20" t="s">
        <v>70</v>
      </c>
      <c r="N109" s="20" t="s">
        <v>71</v>
      </c>
      <c r="O109" s="20" t="s">
        <v>72</v>
      </c>
      <c r="P109" s="20" t="s">
        <v>73</v>
      </c>
      <c r="Q109" s="20" t="s">
        <v>74</v>
      </c>
      <c r="R109" s="20" t="s">
        <v>75</v>
      </c>
      <c r="S109" s="20" t="s">
        <v>76</v>
      </c>
      <c r="T109" s="20" t="s">
        <v>77</v>
      </c>
      <c r="U109" s="20" t="s">
        <v>78</v>
      </c>
      <c r="V109" s="20" t="s">
        <v>79</v>
      </c>
      <c r="W109" s="21" t="s">
        <v>80</v>
      </c>
    </row>
    <row r="110" spans="1:23" ht="38.25" x14ac:dyDescent="0.25">
      <c r="A110" s="51" t="s">
        <v>81</v>
      </c>
      <c r="B110" s="9">
        <v>1</v>
      </c>
      <c r="C110" s="22" t="s">
        <v>186</v>
      </c>
      <c r="D110" s="22" t="s">
        <v>81</v>
      </c>
      <c r="E110" s="22" t="s">
        <v>81</v>
      </c>
      <c r="F110" s="22" t="s">
        <v>81</v>
      </c>
      <c r="G110" s="22" t="s">
        <v>84</v>
      </c>
      <c r="H110" s="23" t="s">
        <v>85</v>
      </c>
      <c r="I110" s="24">
        <v>5</v>
      </c>
      <c r="J110" s="55"/>
      <c r="K110" s="9">
        <v>1</v>
      </c>
      <c r="L110" s="25"/>
      <c r="M110" s="26"/>
      <c r="N110" s="27"/>
      <c r="O110" s="28">
        <f>ROUND(ROUND(L110,4)*(1-M110),4)</f>
        <v>0</v>
      </c>
      <c r="P110" s="28">
        <f>ROUND(ROUND(O110,4)*(1+N110),4)</f>
        <v>0</v>
      </c>
      <c r="Q110" s="28">
        <f>ROUND($I110*O110,4)</f>
        <v>0</v>
      </c>
      <c r="R110" s="28">
        <f>ROUND($I110*P110,4)</f>
        <v>0</v>
      </c>
      <c r="S110" s="29"/>
      <c r="T110" s="29"/>
      <c r="U110" s="29"/>
      <c r="V110" s="29"/>
      <c r="W110" s="30"/>
    </row>
    <row r="111" spans="1:23" ht="38.25" x14ac:dyDescent="0.25">
      <c r="A111" s="52" t="s">
        <v>81</v>
      </c>
      <c r="B111" s="11">
        <v>2</v>
      </c>
      <c r="C111" s="31" t="s">
        <v>187</v>
      </c>
      <c r="D111" s="31" t="s">
        <v>81</v>
      </c>
      <c r="E111" s="31" t="s">
        <v>81</v>
      </c>
      <c r="F111" s="31" t="s">
        <v>81</v>
      </c>
      <c r="G111" s="31" t="s">
        <v>84</v>
      </c>
      <c r="H111" s="32" t="s">
        <v>85</v>
      </c>
      <c r="I111" s="33">
        <v>2</v>
      </c>
      <c r="J111" s="56"/>
      <c r="K111" s="11">
        <v>1</v>
      </c>
      <c r="L111" s="34"/>
      <c r="M111" s="35"/>
      <c r="N111" s="36"/>
      <c r="O111" s="37">
        <f>ROUND(ROUND(L111,4)*(1-M111),4)</f>
        <v>0</v>
      </c>
      <c r="P111" s="37">
        <f>ROUND(ROUND(O111,4)*(1+N111),4)</f>
        <v>0</v>
      </c>
      <c r="Q111" s="37">
        <f>ROUND($I111*O111,4)</f>
        <v>0</v>
      </c>
      <c r="R111" s="37">
        <f>ROUND($I111*P111,4)</f>
        <v>0</v>
      </c>
      <c r="S111" s="38"/>
      <c r="T111" s="38"/>
      <c r="U111" s="38"/>
      <c r="V111" s="38"/>
      <c r="W111" s="39"/>
    </row>
    <row r="112" spans="1:23" ht="39" thickBot="1" x14ac:dyDescent="0.3">
      <c r="A112" s="53" t="s">
        <v>81</v>
      </c>
      <c r="B112" s="13">
        <v>3</v>
      </c>
      <c r="C112" s="40" t="s">
        <v>188</v>
      </c>
      <c r="D112" s="40" t="s">
        <v>81</v>
      </c>
      <c r="E112" s="40" t="s">
        <v>81</v>
      </c>
      <c r="F112" s="40" t="s">
        <v>81</v>
      </c>
      <c r="G112" s="40" t="s">
        <v>84</v>
      </c>
      <c r="H112" s="41" t="s">
        <v>85</v>
      </c>
      <c r="I112" s="42">
        <v>6</v>
      </c>
      <c r="J112" s="57"/>
      <c r="K112" s="13">
        <v>1</v>
      </c>
      <c r="L112" s="43"/>
      <c r="M112" s="44"/>
      <c r="N112" s="45"/>
      <c r="O112" s="46">
        <f>ROUND(ROUND(L112,4)*(1-M112),4)</f>
        <v>0</v>
      </c>
      <c r="P112" s="46">
        <f>ROUND(ROUND(O112,4)*(1+N112),4)</f>
        <v>0</v>
      </c>
      <c r="Q112" s="46">
        <f>ROUND($I112*O112,4)</f>
        <v>0</v>
      </c>
      <c r="R112" s="46">
        <f>ROUND($I112*P112,4)</f>
        <v>0</v>
      </c>
      <c r="S112" s="47"/>
      <c r="T112" s="47"/>
      <c r="U112" s="47"/>
      <c r="V112" s="47"/>
      <c r="W112" s="48"/>
    </row>
    <row r="113" spans="1:23" ht="13.5" thickBot="1" x14ac:dyDescent="0.3">
      <c r="P113" s="58" t="s">
        <v>92</v>
      </c>
      <c r="Q113" s="59">
        <f>SUM(Q110:Q112)</f>
        <v>0</v>
      </c>
      <c r="R113" s="60">
        <f>SUM(R110:R112)</f>
        <v>0</v>
      </c>
    </row>
    <row r="115" spans="1:23" ht="13.5" thickBot="1" x14ac:dyDescent="0.3"/>
    <row r="116" spans="1:23" ht="13.5" thickBot="1" x14ac:dyDescent="0.3">
      <c r="A116" s="49" t="s">
        <v>54</v>
      </c>
      <c r="B116" s="54" t="s">
        <v>189</v>
      </c>
      <c r="C116" s="18" t="s">
        <v>190</v>
      </c>
      <c r="D116" s="18"/>
      <c r="E116" s="18"/>
      <c r="F116" s="18"/>
      <c r="G116" s="18"/>
      <c r="H116" s="18" t="s">
        <v>96</v>
      </c>
      <c r="I116" s="18"/>
      <c r="J116" s="8"/>
      <c r="K116" s="7"/>
      <c r="L116" s="18" t="s">
        <v>191</v>
      </c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8"/>
    </row>
    <row r="117" spans="1:23" ht="26.25" thickBot="1" x14ac:dyDescent="0.3">
      <c r="A117" s="50" t="s">
        <v>58</v>
      </c>
      <c r="B117" s="19" t="s">
        <v>59</v>
      </c>
      <c r="C117" s="20" t="s">
        <v>60</v>
      </c>
      <c r="D117" s="20" t="s">
        <v>61</v>
      </c>
      <c r="E117" s="20" t="s">
        <v>62</v>
      </c>
      <c r="F117" s="20" t="s">
        <v>63</v>
      </c>
      <c r="G117" s="20" t="s">
        <v>64</v>
      </c>
      <c r="H117" s="20" t="s">
        <v>65</v>
      </c>
      <c r="I117" s="20" t="s">
        <v>66</v>
      </c>
      <c r="J117" s="21" t="s">
        <v>67</v>
      </c>
      <c r="K117" s="19" t="s">
        <v>68</v>
      </c>
      <c r="L117" s="20" t="s">
        <v>69</v>
      </c>
      <c r="M117" s="20" t="s">
        <v>70</v>
      </c>
      <c r="N117" s="20" t="s">
        <v>71</v>
      </c>
      <c r="O117" s="20" t="s">
        <v>72</v>
      </c>
      <c r="P117" s="20" t="s">
        <v>73</v>
      </c>
      <c r="Q117" s="20" t="s">
        <v>74</v>
      </c>
      <c r="R117" s="20" t="s">
        <v>75</v>
      </c>
      <c r="S117" s="20" t="s">
        <v>76</v>
      </c>
      <c r="T117" s="20" t="s">
        <v>77</v>
      </c>
      <c r="U117" s="20" t="s">
        <v>78</v>
      </c>
      <c r="V117" s="20" t="s">
        <v>79</v>
      </c>
      <c r="W117" s="21" t="s">
        <v>80</v>
      </c>
    </row>
    <row r="118" spans="1:23" ht="38.25" x14ac:dyDescent="0.25">
      <c r="A118" s="51" t="s">
        <v>81</v>
      </c>
      <c r="B118" s="9">
        <v>1</v>
      </c>
      <c r="C118" s="22" t="s">
        <v>192</v>
      </c>
      <c r="D118" s="22" t="s">
        <v>193</v>
      </c>
      <c r="E118" s="22" t="s">
        <v>81</v>
      </c>
      <c r="F118" s="22" t="s">
        <v>81</v>
      </c>
      <c r="G118" s="22" t="s">
        <v>194</v>
      </c>
      <c r="H118" s="23" t="s">
        <v>85</v>
      </c>
      <c r="I118" s="24">
        <v>10</v>
      </c>
      <c r="J118" s="55"/>
      <c r="K118" s="9">
        <v>1</v>
      </c>
      <c r="L118" s="25"/>
      <c r="M118" s="26"/>
      <c r="N118" s="27"/>
      <c r="O118" s="28">
        <f>ROUND(ROUND(L118,4)*(1-M118),4)</f>
        <v>0</v>
      </c>
      <c r="P118" s="28">
        <f>ROUND(ROUND(O118,4)*(1+N118),4)</f>
        <v>0</v>
      </c>
      <c r="Q118" s="28">
        <f>ROUND($I118*O118,4)</f>
        <v>0</v>
      </c>
      <c r="R118" s="28">
        <f>ROUND($I118*P118,4)</f>
        <v>0</v>
      </c>
      <c r="S118" s="29"/>
      <c r="T118" s="29"/>
      <c r="U118" s="29"/>
      <c r="V118" s="29"/>
      <c r="W118" s="30"/>
    </row>
    <row r="119" spans="1:23" ht="39" thickBot="1" x14ac:dyDescent="0.3">
      <c r="A119" s="53" t="s">
        <v>81</v>
      </c>
      <c r="B119" s="13">
        <v>2</v>
      </c>
      <c r="C119" s="40" t="s">
        <v>195</v>
      </c>
      <c r="D119" s="40" t="s">
        <v>193</v>
      </c>
      <c r="E119" s="40" t="s">
        <v>81</v>
      </c>
      <c r="F119" s="40" t="s">
        <v>81</v>
      </c>
      <c r="G119" s="40" t="s">
        <v>194</v>
      </c>
      <c r="H119" s="41" t="s">
        <v>85</v>
      </c>
      <c r="I119" s="42">
        <v>2</v>
      </c>
      <c r="J119" s="57"/>
      <c r="K119" s="13">
        <v>1</v>
      </c>
      <c r="L119" s="43"/>
      <c r="M119" s="44"/>
      <c r="N119" s="45"/>
      <c r="O119" s="46">
        <f>ROUND(ROUND(L119,4)*(1-M119),4)</f>
        <v>0</v>
      </c>
      <c r="P119" s="46">
        <f>ROUND(ROUND(O119,4)*(1+N119),4)</f>
        <v>0</v>
      </c>
      <c r="Q119" s="46">
        <f>ROUND($I119*O119,4)</f>
        <v>0</v>
      </c>
      <c r="R119" s="46">
        <f>ROUND($I119*P119,4)</f>
        <v>0</v>
      </c>
      <c r="S119" s="47"/>
      <c r="T119" s="47"/>
      <c r="U119" s="47"/>
      <c r="V119" s="47"/>
      <c r="W119" s="48"/>
    </row>
    <row r="120" spans="1:23" ht="13.5" thickBot="1" x14ac:dyDescent="0.3">
      <c r="P120" s="58" t="s">
        <v>92</v>
      </c>
      <c r="Q120" s="59">
        <f>SUM(Q118:Q119)</f>
        <v>0</v>
      </c>
      <c r="R120" s="60">
        <f>SUM(R118:R119)</f>
        <v>0</v>
      </c>
    </row>
    <row r="122" spans="1:23" ht="13.5" thickBot="1" x14ac:dyDescent="0.3"/>
    <row r="123" spans="1:23" ht="13.5" thickBot="1" x14ac:dyDescent="0.3">
      <c r="A123" s="49" t="s">
        <v>54</v>
      </c>
      <c r="B123" s="54" t="s">
        <v>196</v>
      </c>
      <c r="C123" s="18" t="s">
        <v>197</v>
      </c>
      <c r="D123" s="18"/>
      <c r="E123" s="18"/>
      <c r="F123" s="18"/>
      <c r="G123" s="18"/>
      <c r="H123" s="18" t="s">
        <v>96</v>
      </c>
      <c r="I123" s="18"/>
      <c r="J123" s="8"/>
      <c r="K123" s="7"/>
      <c r="L123" s="18" t="s">
        <v>198</v>
      </c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8"/>
    </row>
    <row r="124" spans="1:23" ht="26.25" thickBot="1" x14ac:dyDescent="0.3">
      <c r="A124" s="50" t="s">
        <v>58</v>
      </c>
      <c r="B124" s="19" t="s">
        <v>59</v>
      </c>
      <c r="C124" s="20" t="s">
        <v>60</v>
      </c>
      <c r="D124" s="20" t="s">
        <v>61</v>
      </c>
      <c r="E124" s="20" t="s">
        <v>62</v>
      </c>
      <c r="F124" s="20" t="s">
        <v>63</v>
      </c>
      <c r="G124" s="20" t="s">
        <v>64</v>
      </c>
      <c r="H124" s="20" t="s">
        <v>65</v>
      </c>
      <c r="I124" s="20" t="s">
        <v>66</v>
      </c>
      <c r="J124" s="21" t="s">
        <v>67</v>
      </c>
      <c r="K124" s="19" t="s">
        <v>68</v>
      </c>
      <c r="L124" s="20" t="s">
        <v>69</v>
      </c>
      <c r="M124" s="20" t="s">
        <v>70</v>
      </c>
      <c r="N124" s="20" t="s">
        <v>71</v>
      </c>
      <c r="O124" s="20" t="s">
        <v>72</v>
      </c>
      <c r="P124" s="20" t="s">
        <v>73</v>
      </c>
      <c r="Q124" s="20" t="s">
        <v>74</v>
      </c>
      <c r="R124" s="20" t="s">
        <v>75</v>
      </c>
      <c r="S124" s="20" t="s">
        <v>76</v>
      </c>
      <c r="T124" s="20" t="s">
        <v>77</v>
      </c>
      <c r="U124" s="20" t="s">
        <v>78</v>
      </c>
      <c r="V124" s="20" t="s">
        <v>79</v>
      </c>
      <c r="W124" s="21" t="s">
        <v>80</v>
      </c>
    </row>
    <row r="125" spans="1:23" ht="38.25" x14ac:dyDescent="0.25">
      <c r="A125" s="51" t="s">
        <v>81</v>
      </c>
      <c r="B125" s="9">
        <v>1</v>
      </c>
      <c r="C125" s="22" t="s">
        <v>199</v>
      </c>
      <c r="D125" s="22" t="s">
        <v>200</v>
      </c>
      <c r="E125" s="22" t="s">
        <v>100</v>
      </c>
      <c r="F125" s="22" t="s">
        <v>81</v>
      </c>
      <c r="G125" s="22" t="s">
        <v>84</v>
      </c>
      <c r="H125" s="23" t="s">
        <v>85</v>
      </c>
      <c r="I125" s="24">
        <v>2</v>
      </c>
      <c r="J125" s="55"/>
      <c r="K125" s="9">
        <v>1</v>
      </c>
      <c r="L125" s="25"/>
      <c r="M125" s="26"/>
      <c r="N125" s="27"/>
      <c r="O125" s="28">
        <f>ROUND(ROUND(L125,4)*(1-M125),4)</f>
        <v>0</v>
      </c>
      <c r="P125" s="28">
        <f>ROUND(ROUND(O125,4)*(1+N125),4)</f>
        <v>0</v>
      </c>
      <c r="Q125" s="28">
        <f>ROUND($I125*O125,4)</f>
        <v>0</v>
      </c>
      <c r="R125" s="28">
        <f>ROUND($I125*P125,4)</f>
        <v>0</v>
      </c>
      <c r="S125" s="29"/>
      <c r="T125" s="29"/>
      <c r="U125" s="29"/>
      <c r="V125" s="29"/>
      <c r="W125" s="30"/>
    </row>
    <row r="126" spans="1:23" ht="38.25" x14ac:dyDescent="0.25">
      <c r="A126" s="52" t="s">
        <v>81</v>
      </c>
      <c r="B126" s="11">
        <v>2</v>
      </c>
      <c r="C126" s="31" t="s">
        <v>201</v>
      </c>
      <c r="D126" s="31" t="s">
        <v>202</v>
      </c>
      <c r="E126" s="31" t="s">
        <v>100</v>
      </c>
      <c r="F126" s="31" t="s">
        <v>81</v>
      </c>
      <c r="G126" s="31" t="s">
        <v>84</v>
      </c>
      <c r="H126" s="32" t="s">
        <v>85</v>
      </c>
      <c r="I126" s="33">
        <v>8</v>
      </c>
      <c r="J126" s="56"/>
      <c r="K126" s="11">
        <v>1</v>
      </c>
      <c r="L126" s="34"/>
      <c r="M126" s="35"/>
      <c r="N126" s="36"/>
      <c r="O126" s="37">
        <f>ROUND(ROUND(L126,4)*(1-M126),4)</f>
        <v>0</v>
      </c>
      <c r="P126" s="37">
        <f>ROUND(ROUND(O126,4)*(1+N126),4)</f>
        <v>0</v>
      </c>
      <c r="Q126" s="37">
        <f>ROUND($I126*O126,4)</f>
        <v>0</v>
      </c>
      <c r="R126" s="37">
        <f>ROUND($I126*P126,4)</f>
        <v>0</v>
      </c>
      <c r="S126" s="38"/>
      <c r="T126" s="38"/>
      <c r="U126" s="38"/>
      <c r="V126" s="38"/>
      <c r="W126" s="39"/>
    </row>
    <row r="127" spans="1:23" ht="39" thickBot="1" x14ac:dyDescent="0.3">
      <c r="A127" s="53" t="s">
        <v>81</v>
      </c>
      <c r="B127" s="13">
        <v>3</v>
      </c>
      <c r="C127" s="40" t="s">
        <v>203</v>
      </c>
      <c r="D127" s="40" t="s">
        <v>202</v>
      </c>
      <c r="E127" s="40" t="s">
        <v>100</v>
      </c>
      <c r="F127" s="40" t="s">
        <v>81</v>
      </c>
      <c r="G127" s="40" t="s">
        <v>84</v>
      </c>
      <c r="H127" s="41" t="s">
        <v>85</v>
      </c>
      <c r="I127" s="42">
        <v>2</v>
      </c>
      <c r="J127" s="57"/>
      <c r="K127" s="13">
        <v>1</v>
      </c>
      <c r="L127" s="43"/>
      <c r="M127" s="44"/>
      <c r="N127" s="45"/>
      <c r="O127" s="46">
        <f>ROUND(ROUND(L127,4)*(1-M127),4)</f>
        <v>0</v>
      </c>
      <c r="P127" s="46">
        <f>ROUND(ROUND(O127,4)*(1+N127),4)</f>
        <v>0</v>
      </c>
      <c r="Q127" s="46">
        <f>ROUND($I127*O127,4)</f>
        <v>0</v>
      </c>
      <c r="R127" s="46">
        <f>ROUND($I127*P127,4)</f>
        <v>0</v>
      </c>
      <c r="S127" s="47"/>
      <c r="T127" s="47"/>
      <c r="U127" s="47"/>
      <c r="V127" s="47"/>
      <c r="W127" s="48"/>
    </row>
    <row r="128" spans="1:23" ht="13.5" thickBot="1" x14ac:dyDescent="0.3">
      <c r="P128" s="58" t="s">
        <v>92</v>
      </c>
      <c r="Q128" s="59">
        <f>SUM(Q125:Q127)</f>
        <v>0</v>
      </c>
      <c r="R128" s="60">
        <f>SUM(R125:R127)</f>
        <v>0</v>
      </c>
    </row>
  </sheetData>
  <sheetProtection algorithmName="SHA-512" hashValue="d6EDird/9S6JoyiEWIG3+8wqT6ds5bnZa/3pcPF/xOmTsL34jf4PCqrQRc7BVZ5LREgF/r62GX318cnDsj70nQ==" saltValue="w2+pkS2MXJsC5kOhIxGtdQ==" spinCount="100000" sheet="1" objects="1" scenarios="1"/>
  <pageMargins left="0.78740157021416557" right="0.78740157021416557" top="0.78740157021416557" bottom="0.78740157021416557" header="0.59055116441514754" footer="0.59055116441514754"/>
  <pageSetup paperSize="9" scale="28" fitToHeight="0" pageOrder="overThenDown" orientation="landscape" r:id="rId1"/>
  <headerFooter>
    <oddHeader>&amp;ROBR-8A</oddHeader>
    <oddFooter>&amp;LJN št. 16-21/17&amp;RStran &amp;P od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2</vt:i4>
      </vt:variant>
    </vt:vector>
  </HeadingPairs>
  <TitlesOfParts>
    <vt:vector size="8" baseType="lpstr">
      <vt:lpstr>NAVODILA</vt:lpstr>
      <vt:lpstr>1. Podatki naročnika</vt:lpstr>
      <vt:lpstr>2. Podatki o ponudniku</vt:lpstr>
      <vt:lpstr>3. Strokovne zahteve naročnika</vt:lpstr>
      <vt:lpstr>Sklop I.</vt:lpstr>
      <vt:lpstr>Sklop II.</vt:lpstr>
      <vt:lpstr>'Sklop I.'!Tiskanje_naslovov</vt:lpstr>
      <vt:lpstr>'Sklop II.'!Tiskanje_naslovov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Stanislava Majerle</dc:creator>
  <cp:lastModifiedBy>Stanislava Majerle</cp:lastModifiedBy>
  <dcterms:created xsi:type="dcterms:W3CDTF">2017-09-04T12:18:14Z</dcterms:created>
  <dcterms:modified xsi:type="dcterms:W3CDTF">2017-09-04T12:18:41Z</dcterms:modified>
</cp:coreProperties>
</file>