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17_18 MP za vak odvzem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</sheets>
  <definedNames>
    <definedName name="_xlnm.Print_Titles" localSheetId="4">'Sklop I.'!$B:$B</definedName>
    <definedName name="_xlnm.Print_Titles" localSheetId="5">'Sklop 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6" l="1"/>
  <c r="S21" i="6"/>
  <c r="T20" i="6"/>
  <c r="S20" i="6"/>
  <c r="R20" i="6"/>
  <c r="Q20" i="6"/>
  <c r="N20" i="6"/>
  <c r="T19" i="6"/>
  <c r="S19" i="6"/>
  <c r="R19" i="6"/>
  <c r="Q19" i="6"/>
  <c r="N19" i="6"/>
  <c r="T14" i="6"/>
  <c r="S14" i="6"/>
  <c r="T13" i="6"/>
  <c r="S13" i="6"/>
  <c r="R13" i="6"/>
  <c r="Q13" i="6"/>
  <c r="N13" i="6"/>
  <c r="C8" i="6"/>
  <c r="C7" i="6"/>
  <c r="T65" i="5"/>
  <c r="S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61" i="5"/>
  <c r="S61" i="5"/>
  <c r="R61" i="5"/>
  <c r="Q61" i="5"/>
  <c r="N61" i="5"/>
  <c r="T56" i="5"/>
  <c r="S56" i="5"/>
  <c r="T55" i="5"/>
  <c r="S55" i="5"/>
  <c r="R55" i="5"/>
  <c r="Q55" i="5"/>
  <c r="N55" i="5"/>
  <c r="T54" i="5"/>
  <c r="S54" i="5"/>
  <c r="R54" i="5"/>
  <c r="Q54" i="5"/>
  <c r="N54" i="5"/>
  <c r="T49" i="5"/>
  <c r="S49" i="5"/>
  <c r="T48" i="5"/>
  <c r="S48" i="5"/>
  <c r="R48" i="5"/>
  <c r="Q48" i="5"/>
  <c r="N48" i="5"/>
  <c r="T47" i="5"/>
  <c r="S47" i="5"/>
  <c r="R47" i="5"/>
  <c r="Q47" i="5"/>
  <c r="N47" i="5"/>
  <c r="T46" i="5"/>
  <c r="S46" i="5"/>
  <c r="R46" i="5"/>
  <c r="Q46" i="5"/>
  <c r="N46" i="5"/>
  <c r="T41" i="5"/>
  <c r="S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4" i="5"/>
  <c r="S34" i="5"/>
  <c r="R34" i="5"/>
  <c r="Q34" i="5"/>
  <c r="N34" i="5"/>
  <c r="T33" i="5"/>
  <c r="S33" i="5"/>
  <c r="R33" i="5"/>
  <c r="Q33" i="5"/>
  <c r="N33" i="5"/>
  <c r="T32" i="5"/>
  <c r="S32" i="5"/>
  <c r="R32" i="5"/>
  <c r="Q32" i="5"/>
  <c r="N32" i="5"/>
  <c r="T31" i="5"/>
  <c r="S31" i="5"/>
  <c r="R31" i="5"/>
  <c r="Q31" i="5"/>
  <c r="N31" i="5"/>
  <c r="T30" i="5"/>
  <c r="S30" i="5"/>
  <c r="R30" i="5"/>
  <c r="Q30" i="5"/>
  <c r="N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<sst xmlns="http://schemas.openxmlformats.org/spreadsheetml/2006/main" count="531" uniqueCount="159">
  <si>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</si>
  <si>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</si>
  <si>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</si>
  <si>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</si>
  <si>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</si>
  <si>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</si>
  <si>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</si>
  <si>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</si>
  <si>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</si>
  <si>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</si>
  <si>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</si>
  <si>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</si>
  <si>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</si>
  <si>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</si>
  <si>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</si>
  <si>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</si>
  <si>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</si>
  <si>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</si>
  <si>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</si>
  <si>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</si>
  <si>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</si>
  <si>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</si>
  <si>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</si>
  <si>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</si>
  <si>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</si>
  <si>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</si>
  <si>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</si>
  <si>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</si>
  <si>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</si>
  <si>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</si>
  <si>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</si>
  <si>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</si>
  <si>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</si>
  <si>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</si>
  <si>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</si>
  <si>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</si>
  <si>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16-17/18</t>
  </si>
  <si>
    <t>MEDICINSKI PRIPOMOČKI ZA VAKUMSKI ODVZEM KRVI, JEMANJE VZORCEV IN URINSKE PREISKAVE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</si>
  <si>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</si>
  <si>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</si>
  <si>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</si>
  <si>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</si>
  <si>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</si>
  <si>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</si>
  <si>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</si>
  <si>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</si>
  <si>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</si>
  <si>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</si>
  <si>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</si>
  <si>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</si>
  <si>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</si>
  <si>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</si>
  <si>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</si>
  <si>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MEDICINSKI PRIPOMOČKI ZA VAKUMSKI ODVZEM KRVI </t>
  </si>
  <si>
    <t>*</t>
  </si>
  <si>
    <t>1.</t>
  </si>
  <si>
    <t>podsklop: EPRUVETE ZA VAKUMSKI ODVZEM IN  KAPILARNI ODVZEM, GOJIŠČA ZA HEMOKULTURE, IGLE ZA VAKUMSKI ODVZEM IN METULJČKI IN PRIPADAJOČI MATERIAL ZA VAKUMSKI ODVZEM KRVI</t>
  </si>
  <si>
    <t>ZAPRT</t>
  </si>
  <si>
    <t>EPRUVETE ZA VAKUMSKI ODVZEM IN  KAPILARNI ODVZEM, GOJIŠČA ZA HEMOKULTURE, IGLE ZA VAKUMSKI ODVZEM IN METULJČKI IN PRIPADAJOČI MATERIAL ZA VAKUMSKI ODVZEM KRVI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</si>
  <si>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</si>
  <si>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</si>
  <si>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</si>
  <si>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</si>
  <si>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</si>
  <si>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</si>
  <si>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</si>
  <si>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</si>
  <si>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</si>
  <si>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</si>
  <si>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</si>
  <si>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</si>
  <si>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</si>
  <si>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</si>
  <si>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</si>
  <si>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</si>
  <si>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</si>
  <si>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</si>
  <si>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</si>
  <si>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</si>
  <si>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</si>
  <si>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</si>
  <si>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</si>
  <si>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</si>
  <si>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</si>
  <si>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</si>
  <si>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EPRUVETA 4ML BIOKEMIJA </t>
  </si>
  <si>
    <t>CA, prosojna nalepka</t>
  </si>
  <si>
    <t>Vse blago podsklopa 1 mora biti od istega proizvajalca oz. mora v primeru, da artikli niso od istega proizvajalca ponudnik na lastne stroške zagotoviti validacijo kompatibilnosti, da je zadoščeno standardu CLSI  H1-A5.</t>
  </si>
  <si>
    <t>KOS</t>
  </si>
  <si>
    <t>EPRUVETA  6ML BIOKEMIJA</t>
  </si>
  <si>
    <t>CA, rdeča, prosojna nalepka</t>
  </si>
  <si>
    <t xml:space="preserve">EPRUVETA 4,8 ML - 5,3 ML TROMBIN </t>
  </si>
  <si>
    <t>oranžna, brez gelskega separatorja</t>
  </si>
  <si>
    <t>EPRUVETA 2ML KRVNA PLASMA</t>
  </si>
  <si>
    <t>LiHeparin, zelena, prosojna nalepka</t>
  </si>
  <si>
    <t>EPRUVETA 6ML KRVNA PLASMA</t>
  </si>
  <si>
    <t xml:space="preserve">EPRUVETA 2ML KRVNA SLIKA </t>
  </si>
  <si>
    <t>K2EDTA, lila, prosojna nalepka</t>
  </si>
  <si>
    <t>EPRUVETA  3ML KRVNA SLIKA</t>
  </si>
  <si>
    <t>EPRUVETA 4ML KRVNA SLIKA</t>
  </si>
  <si>
    <t xml:space="preserve">EPRUVETA 6ML KRVNA SLIKA </t>
  </si>
  <si>
    <t>EPRUVETA 10ML KRVNA SLIKA</t>
  </si>
  <si>
    <t xml:space="preserve">EPRUVETA 1,8ML KOAGULACIJA </t>
  </si>
  <si>
    <t>Nacitrat 0,109M, modra, prosojna nalepka</t>
  </si>
  <si>
    <t xml:space="preserve">EPRUVETA 2,7ML KOAGULACIJA </t>
  </si>
  <si>
    <t xml:space="preserve">EPUVETA 4,5ML KOAGULACIJA </t>
  </si>
  <si>
    <t xml:space="preserve">EPRUVETA 2ML KRVNI SLADKOR </t>
  </si>
  <si>
    <t>NaF Na2EDTA, siva, prosojna nalepka</t>
  </si>
  <si>
    <t xml:space="preserve">EPRUVETA 6ML ELEMENTI V SLEDOVIH </t>
  </si>
  <si>
    <t>K2EDTA, temno modra</t>
  </si>
  <si>
    <t xml:space="preserve">EPRUVETA 5ML SST GEL </t>
  </si>
  <si>
    <t>z dodanim pospeševalcem koagulacije na osnovi silica delcev, rumena, prosojna nalepka</t>
  </si>
  <si>
    <t>EPRUVETA 7ML ZA PREISKAVO FISCH</t>
  </si>
  <si>
    <t>moder zamašek, Na heparinat, 7 mL</t>
  </si>
  <si>
    <t>EPRUVETE BREZ ADITIVA OD 2 - 4 ML</t>
  </si>
  <si>
    <t>EPRUVETA ZA KAPILARNI ODVZEM, KRVNA SLIKA, 13x75 mm za avtomatiziran proces</t>
  </si>
  <si>
    <t>K2EDTA, lila</t>
  </si>
  <si>
    <t>EPRUVETA ZA KAPILARNI ODVZEM, BIOKEMIJA GEL, CA, 400-600mcl</t>
  </si>
  <si>
    <t>rumena</t>
  </si>
  <si>
    <t>IGLA ZA VAKUUM.ODVZEM KRVI, 21G, ZELENA 0,8x38mm</t>
  </si>
  <si>
    <t>IGLA ZA VAKUUM.ODVZEM KRVI, 20G, RUMENA  0,9x38mm</t>
  </si>
  <si>
    <t>IGLA Z ZAKLEPOM 21G, ZELENA 0,8X32mm</t>
  </si>
  <si>
    <t>IGLA Z ZAKLEPOM 22G, ČRNA, 0,8x33mm</t>
  </si>
  <si>
    <t>Metuljček 21G, 0,8x19mm, 30cm</t>
  </si>
  <si>
    <t>ročni ali avtomatski varnostni zaklep</t>
  </si>
  <si>
    <t>ADAPTER LUER</t>
  </si>
  <si>
    <t>ADAPTER LUER LOCK</t>
  </si>
  <si>
    <t>NASTAVEK ZA IGLO, za enkratno uporabo</t>
  </si>
  <si>
    <t>Skupaj:</t>
  </si>
  <si>
    <t>2.</t>
  </si>
  <si>
    <t>podsklop: LANCETE</t>
  </si>
  <si>
    <t>LANCETE</t>
  </si>
  <si>
    <t>LANCETA, ROZA, 21G, 1,8MM, MEDIUM FLOW</t>
  </si>
  <si>
    <t>LANCETA, LILA, 30G, 1,5-1,6MM, LOW FLOW</t>
  </si>
  <si>
    <t>LANCETA, MODRA, 15X2,0MM, HIGH FLOW</t>
  </si>
  <si>
    <t>3.</t>
  </si>
  <si>
    <t>podsklop: OSTALI MATERIAL</t>
  </si>
  <si>
    <t>OSTALI MATERIAL</t>
  </si>
  <si>
    <t>PREVEZA ŽILNA, S PATENTOM, B. LATEKSA, za večkratno uporabo</t>
  </si>
  <si>
    <t>PREVEZA ŽILNA, za enkratno uporabo, brez lateksa</t>
  </si>
  <si>
    <t>4.</t>
  </si>
  <si>
    <t>podsklop: Hemokulture za analizator BACTEC</t>
  </si>
  <si>
    <t>Hemokulture za analizator BACTEC</t>
  </si>
  <si>
    <t>BACTEC PEDS PLUS/F HEMOKULTURE</t>
  </si>
  <si>
    <t>PRIPRAVLJENA GOJIŠČA VEZANA NA APARAT BACTEC - obvezna kompatibilnost z naročnikovim analizatorjem (Bactec 9240).</t>
  </si>
  <si>
    <t>BACTEC PLUS AE/F HEMOKULTURE</t>
  </si>
  <si>
    <t>BACTEC LYTIC/10 ANAER/F VIALS</t>
  </si>
  <si>
    <t>BACTEC MYCOSIS IC/F VIALS</t>
  </si>
  <si>
    <t>II.</t>
  </si>
  <si>
    <t>MEDICINSKI PRIPOMOČKI ZA URINSKE PREISKAVE IN JEMANJE VZORCEV</t>
  </si>
  <si>
    <t>podsklop: Medicinski pripomočki za jemanje in transport vzorcev</t>
  </si>
  <si>
    <t>Medicinski pripomočki za jemanje in transport vzorcev</t>
  </si>
  <si>
    <t>GOJIŠČE ZA KUŽNINE, 3-5ML,transportno</t>
  </si>
  <si>
    <t>gojišča za brise (za vzorce kolenskega punktata)</t>
  </si>
  <si>
    <t>podsklop:  Medicinski pripomočki za urinske preiskave</t>
  </si>
  <si>
    <t xml:space="preserve"> Medicinski pripomočki za urinske preiskave</t>
  </si>
  <si>
    <t>ZBIRALNIK ZA URIN, 24h, 3000ML, PE</t>
  </si>
  <si>
    <t>EPRUVETA URIN, 9,0-9,5ML, 16X100MM, plast.</t>
  </si>
  <si>
    <t xml:space="preserve">vakumska ter kompatibilna z zbiralnikom pod zap. št. 1 in analizatorjem ProSpec, firme SIEMENS.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</si>
</sst>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0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cyHiOxvPazDCjCuO6sL6Rt7aGB6egkmynVF0yQVWvjjjPjqtm+19kMp8WOrb8NkgomiH0VUATjkbKoRA9Q9y+Q==" saltValue="cQhb2djKd0CA787AXn0Vg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16-17/18&amp;RStran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LI+RNtNVmzXug00gbbYMarocqNAgxryC9BM+Q1IVWuaE7/TN8traVaJ1bqmlbpofg19v0QtBsBr48DlToSUUUQ==" saltValue="+RvFGDFogPa1ReifFKOQ4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16-17/18&amp;RStran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FyIH+tyvW928bpMZ9nSh4bIsQSYhckSxYsXtOl6sHNplgYYNJj4A7BUjwRGlkitDKxVVJ7Tp5okfIbxu92oWsw==" saltValue="Nu9PGPGqw5CyV5550OGWV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16-17/18&amp;RStran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e1ZGJ4nrSwxRwqLJVs40qdI0TBvIzYU17dYfBQjuv087BBlVR4I56eKbvOtjWbME8xFT3F0b/y49JKzeHrt3Pg==" saltValue="MzdYPdvsdry4rnJt4HyHf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16-17/18&amp;RStran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6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7.140625" style="1" customWidth="1"/>
    <col min="5" max="5" width="20.42578125" style="1" customWidth="1"/>
    <col min="6" max="6" width="27" style="1" customWidth="1"/>
    <col min="7" max="7" width="84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53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38.25" x14ac:dyDescent="0.25">
      <c r="A13" s="54" t="s">
        <v>84</v>
      </c>
      <c r="B13" s="9">
        <v>1</v>
      </c>
      <c r="C13" s="22" t="s">
        <v>85</v>
      </c>
      <c r="D13" s="22" t="s">
        <v>86</v>
      </c>
      <c r="E13" s="22" t="s">
        <v>84</v>
      </c>
      <c r="F13" s="22" t="s">
        <v>84</v>
      </c>
      <c r="G13" s="22" t="s">
        <v>87</v>
      </c>
      <c r="H13" s="23" t="s">
        <v>88</v>
      </c>
      <c r="I13" s="24">
        <v>91200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38.25" x14ac:dyDescent="0.25">
      <c r="A14" s="55" t="s">
        <v>84</v>
      </c>
      <c r="B14" s="11">
        <v>2</v>
      </c>
      <c r="C14" s="32" t="s">
        <v>89</v>
      </c>
      <c r="D14" s="32" t="s">
        <v>90</v>
      </c>
      <c r="E14" s="32" t="s">
        <v>84</v>
      </c>
      <c r="F14" s="32" t="s">
        <v>84</v>
      </c>
      <c r="G14" s="32" t="s">
        <v>87</v>
      </c>
      <c r="H14" s="33" t="s">
        <v>88</v>
      </c>
      <c r="I14" s="34">
        <v>19600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38.25" x14ac:dyDescent="0.25">
      <c r="A15" s="55" t="s">
        <v>84</v>
      </c>
      <c r="B15" s="11">
        <v>3</v>
      </c>
      <c r="C15" s="32" t="s">
        <v>91</v>
      </c>
      <c r="D15" s="32" t="s">
        <v>92</v>
      </c>
      <c r="E15" s="32" t="s">
        <v>84</v>
      </c>
      <c r="F15" s="32" t="s">
        <v>84</v>
      </c>
      <c r="G15" s="32" t="s">
        <v>87</v>
      </c>
      <c r="H15" s="33" t="s">
        <v>88</v>
      </c>
      <c r="I15" s="34">
        <v>69000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84</v>
      </c>
      <c r="B16" s="11">
        <v>4</v>
      </c>
      <c r="C16" s="32" t="s">
        <v>93</v>
      </c>
      <c r="D16" s="32" t="s">
        <v>94</v>
      </c>
      <c r="E16" s="32" t="s">
        <v>84</v>
      </c>
      <c r="F16" s="32" t="s">
        <v>84</v>
      </c>
      <c r="G16" s="32" t="s">
        <v>87</v>
      </c>
      <c r="H16" s="33" t="s">
        <v>88</v>
      </c>
      <c r="I16" s="34">
        <v>19000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84</v>
      </c>
      <c r="B17" s="11">
        <v>5</v>
      </c>
      <c r="C17" s="32" t="s">
        <v>95</v>
      </c>
      <c r="D17" s="32" t="s">
        <v>94</v>
      </c>
      <c r="E17" s="32" t="s">
        <v>84</v>
      </c>
      <c r="F17" s="32" t="s">
        <v>84</v>
      </c>
      <c r="G17" s="32" t="s">
        <v>87</v>
      </c>
      <c r="H17" s="33" t="s">
        <v>88</v>
      </c>
      <c r="I17" s="34">
        <v>3200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38.25" x14ac:dyDescent="0.25">
      <c r="A18" s="55" t="s">
        <v>84</v>
      </c>
      <c r="B18" s="11">
        <v>6</v>
      </c>
      <c r="C18" s="32" t="s">
        <v>96</v>
      </c>
      <c r="D18" s="32" t="s">
        <v>97</v>
      </c>
      <c r="E18" s="32" t="s">
        <v>84</v>
      </c>
      <c r="F18" s="32" t="s">
        <v>84</v>
      </c>
      <c r="G18" s="32" t="s">
        <v>87</v>
      </c>
      <c r="H18" s="33" t="s">
        <v>88</v>
      </c>
      <c r="I18" s="34">
        <v>148200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38.25" x14ac:dyDescent="0.25">
      <c r="A19" s="55" t="s">
        <v>84</v>
      </c>
      <c r="B19" s="11">
        <v>7</v>
      </c>
      <c r="C19" s="32" t="s">
        <v>98</v>
      </c>
      <c r="D19" s="32" t="s">
        <v>97</v>
      </c>
      <c r="E19" s="32" t="s">
        <v>84</v>
      </c>
      <c r="F19" s="32" t="s">
        <v>84</v>
      </c>
      <c r="G19" s="32" t="s">
        <v>87</v>
      </c>
      <c r="H19" s="33" t="s">
        <v>88</v>
      </c>
      <c r="I19" s="34">
        <v>600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38.25" x14ac:dyDescent="0.25">
      <c r="A20" s="55" t="s">
        <v>84</v>
      </c>
      <c r="B20" s="11">
        <v>8</v>
      </c>
      <c r="C20" s="32" t="s">
        <v>99</v>
      </c>
      <c r="D20" s="32" t="s">
        <v>97</v>
      </c>
      <c r="E20" s="32" t="s">
        <v>84</v>
      </c>
      <c r="F20" s="32" t="s">
        <v>84</v>
      </c>
      <c r="G20" s="32" t="s">
        <v>87</v>
      </c>
      <c r="H20" s="33" t="s">
        <v>88</v>
      </c>
      <c r="I20" s="34">
        <v>100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38.25" x14ac:dyDescent="0.25">
      <c r="A21" s="55" t="s">
        <v>84</v>
      </c>
      <c r="B21" s="11">
        <v>9</v>
      </c>
      <c r="C21" s="32" t="s">
        <v>100</v>
      </c>
      <c r="D21" s="32" t="s">
        <v>97</v>
      </c>
      <c r="E21" s="32" t="s">
        <v>84</v>
      </c>
      <c r="F21" s="32" t="s">
        <v>84</v>
      </c>
      <c r="G21" s="32" t="s">
        <v>87</v>
      </c>
      <c r="H21" s="33" t="s">
        <v>88</v>
      </c>
      <c r="I21" s="34">
        <v>23000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84</v>
      </c>
      <c r="B22" s="11">
        <v>10</v>
      </c>
      <c r="C22" s="32" t="s">
        <v>101</v>
      </c>
      <c r="D22" s="32" t="s">
        <v>97</v>
      </c>
      <c r="E22" s="32" t="s">
        <v>84</v>
      </c>
      <c r="F22" s="32" t="s">
        <v>84</v>
      </c>
      <c r="G22" s="32" t="s">
        <v>87</v>
      </c>
      <c r="H22" s="33" t="s">
        <v>88</v>
      </c>
      <c r="I22" s="34">
        <v>200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38.25" x14ac:dyDescent="0.25">
      <c r="A23" s="55" t="s">
        <v>84</v>
      </c>
      <c r="B23" s="11">
        <v>11</v>
      </c>
      <c r="C23" s="32" t="s">
        <v>102</v>
      </c>
      <c r="D23" s="32" t="s">
        <v>103</v>
      </c>
      <c r="E23" s="32" t="s">
        <v>84</v>
      </c>
      <c r="F23" s="32" t="s">
        <v>84</v>
      </c>
      <c r="G23" s="32" t="s">
        <v>87</v>
      </c>
      <c r="H23" s="33" t="s">
        <v>88</v>
      </c>
      <c r="I23" s="34">
        <v>41800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38.25" x14ac:dyDescent="0.25">
      <c r="A24" s="55" t="s">
        <v>84</v>
      </c>
      <c r="B24" s="11">
        <v>12</v>
      </c>
      <c r="C24" s="32" t="s">
        <v>104</v>
      </c>
      <c r="D24" s="32" t="s">
        <v>103</v>
      </c>
      <c r="E24" s="32" t="s">
        <v>84</v>
      </c>
      <c r="F24" s="32" t="s">
        <v>84</v>
      </c>
      <c r="G24" s="32" t="s">
        <v>87</v>
      </c>
      <c r="H24" s="33" t="s">
        <v>88</v>
      </c>
      <c r="I24" s="34">
        <v>9400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38.25" x14ac:dyDescent="0.25">
      <c r="A25" s="55" t="s">
        <v>84</v>
      </c>
      <c r="B25" s="11">
        <v>13</v>
      </c>
      <c r="C25" s="32" t="s">
        <v>105</v>
      </c>
      <c r="D25" s="32" t="s">
        <v>103</v>
      </c>
      <c r="E25" s="32" t="s">
        <v>84</v>
      </c>
      <c r="F25" s="32" t="s">
        <v>84</v>
      </c>
      <c r="G25" s="32" t="s">
        <v>87</v>
      </c>
      <c r="H25" s="33" t="s">
        <v>88</v>
      </c>
      <c r="I25" s="34">
        <v>600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38.25" x14ac:dyDescent="0.25">
      <c r="A26" s="55" t="s">
        <v>84</v>
      </c>
      <c r="B26" s="11">
        <v>14</v>
      </c>
      <c r="C26" s="32" t="s">
        <v>106</v>
      </c>
      <c r="D26" s="32" t="s">
        <v>107</v>
      </c>
      <c r="E26" s="32" t="s">
        <v>84</v>
      </c>
      <c r="F26" s="32" t="s">
        <v>84</v>
      </c>
      <c r="G26" s="32" t="s">
        <v>87</v>
      </c>
      <c r="H26" s="33" t="s">
        <v>88</v>
      </c>
      <c r="I26" s="34">
        <v>9600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38.25" x14ac:dyDescent="0.25">
      <c r="A27" s="55" t="s">
        <v>84</v>
      </c>
      <c r="B27" s="11">
        <v>15</v>
      </c>
      <c r="C27" s="32" t="s">
        <v>108</v>
      </c>
      <c r="D27" s="32" t="s">
        <v>109</v>
      </c>
      <c r="E27" s="32" t="s">
        <v>84</v>
      </c>
      <c r="F27" s="32" t="s">
        <v>84</v>
      </c>
      <c r="G27" s="32" t="s">
        <v>87</v>
      </c>
      <c r="H27" s="33" t="s">
        <v>88</v>
      </c>
      <c r="I27" s="34">
        <v>600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38.25" x14ac:dyDescent="0.25">
      <c r="A28" s="55" t="s">
        <v>84</v>
      </c>
      <c r="B28" s="11">
        <v>16</v>
      </c>
      <c r="C28" s="32" t="s">
        <v>110</v>
      </c>
      <c r="D28" s="32" t="s">
        <v>111</v>
      </c>
      <c r="E28" s="32" t="s">
        <v>84</v>
      </c>
      <c r="F28" s="32" t="s">
        <v>84</v>
      </c>
      <c r="G28" s="32" t="s">
        <v>87</v>
      </c>
      <c r="H28" s="33" t="s">
        <v>88</v>
      </c>
      <c r="I28" s="34">
        <v>2400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38.25" x14ac:dyDescent="0.25">
      <c r="A29" s="55" t="s">
        <v>84</v>
      </c>
      <c r="B29" s="11">
        <v>17</v>
      </c>
      <c r="C29" s="32" t="s">
        <v>112</v>
      </c>
      <c r="D29" s="32" t="s">
        <v>113</v>
      </c>
      <c r="E29" s="32" t="s">
        <v>84</v>
      </c>
      <c r="F29" s="32" t="s">
        <v>84</v>
      </c>
      <c r="G29" s="32" t="s">
        <v>87</v>
      </c>
      <c r="H29" s="33" t="s">
        <v>88</v>
      </c>
      <c r="I29" s="34">
        <v>200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38.25" x14ac:dyDescent="0.25">
      <c r="A30" s="55" t="s">
        <v>84</v>
      </c>
      <c r="B30" s="11">
        <v>18</v>
      </c>
      <c r="C30" s="32" t="s">
        <v>114</v>
      </c>
      <c r="D30" s="32" t="s">
        <v>84</v>
      </c>
      <c r="E30" s="32" t="s">
        <v>84</v>
      </c>
      <c r="F30" s="32" t="s">
        <v>84</v>
      </c>
      <c r="G30" s="32" t="s">
        <v>87</v>
      </c>
      <c r="H30" s="33" t="s">
        <v>88</v>
      </c>
      <c r="I30" s="34">
        <v>1000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38.25" x14ac:dyDescent="0.25">
      <c r="A31" s="55" t="s">
        <v>84</v>
      </c>
      <c r="B31" s="11">
        <v>19</v>
      </c>
      <c r="C31" s="32" t="s">
        <v>115</v>
      </c>
      <c r="D31" s="32" t="s">
        <v>116</v>
      </c>
      <c r="E31" s="32" t="s">
        <v>84</v>
      </c>
      <c r="F31" s="32" t="s">
        <v>84</v>
      </c>
      <c r="G31" s="32" t="s">
        <v>87</v>
      </c>
      <c r="H31" s="33" t="s">
        <v>88</v>
      </c>
      <c r="I31" s="34">
        <v>4800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38.25" x14ac:dyDescent="0.25">
      <c r="A32" s="55" t="s">
        <v>84</v>
      </c>
      <c r="B32" s="11">
        <v>20</v>
      </c>
      <c r="C32" s="32" t="s">
        <v>117</v>
      </c>
      <c r="D32" s="32" t="s">
        <v>118</v>
      </c>
      <c r="E32" s="32" t="s">
        <v>84</v>
      </c>
      <c r="F32" s="32" t="s">
        <v>84</v>
      </c>
      <c r="G32" s="32" t="s">
        <v>87</v>
      </c>
      <c r="H32" s="33" t="s">
        <v>88</v>
      </c>
      <c r="I32" s="34">
        <v>5200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38.25" x14ac:dyDescent="0.25">
      <c r="A33" s="55" t="s">
        <v>84</v>
      </c>
      <c r="B33" s="11">
        <v>21</v>
      </c>
      <c r="C33" s="32" t="s">
        <v>119</v>
      </c>
      <c r="D33" s="32" t="s">
        <v>84</v>
      </c>
      <c r="E33" s="32" t="s">
        <v>84</v>
      </c>
      <c r="F33" s="32" t="s">
        <v>84</v>
      </c>
      <c r="G33" s="32" t="s">
        <v>87</v>
      </c>
      <c r="H33" s="33" t="s">
        <v>88</v>
      </c>
      <c r="I33" s="34">
        <v>57400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38.25" x14ac:dyDescent="0.25">
      <c r="A34" s="55" t="s">
        <v>84</v>
      </c>
      <c r="B34" s="11">
        <v>22</v>
      </c>
      <c r="C34" s="32" t="s">
        <v>120</v>
      </c>
      <c r="D34" s="32" t="s">
        <v>84</v>
      </c>
      <c r="E34" s="32" t="s">
        <v>84</v>
      </c>
      <c r="F34" s="32" t="s">
        <v>84</v>
      </c>
      <c r="G34" s="32" t="s">
        <v>87</v>
      </c>
      <c r="H34" s="33" t="s">
        <v>88</v>
      </c>
      <c r="I34" s="34">
        <v>26400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38.25" x14ac:dyDescent="0.25">
      <c r="A35" s="55" t="s">
        <v>84</v>
      </c>
      <c r="B35" s="11">
        <v>23</v>
      </c>
      <c r="C35" s="32" t="s">
        <v>121</v>
      </c>
      <c r="D35" s="32" t="s">
        <v>84</v>
      </c>
      <c r="E35" s="32" t="s">
        <v>84</v>
      </c>
      <c r="F35" s="32" t="s">
        <v>84</v>
      </c>
      <c r="G35" s="32" t="s">
        <v>87</v>
      </c>
      <c r="H35" s="33" t="s">
        <v>88</v>
      </c>
      <c r="I35" s="34">
        <v>200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38.25" x14ac:dyDescent="0.25">
      <c r="A36" s="55" t="s">
        <v>84</v>
      </c>
      <c r="B36" s="11">
        <v>24</v>
      </c>
      <c r="C36" s="32" t="s">
        <v>122</v>
      </c>
      <c r="D36" s="32" t="s">
        <v>84</v>
      </c>
      <c r="E36" s="32" t="s">
        <v>84</v>
      </c>
      <c r="F36" s="32" t="s">
        <v>84</v>
      </c>
      <c r="G36" s="32" t="s">
        <v>87</v>
      </c>
      <c r="H36" s="33" t="s">
        <v>88</v>
      </c>
      <c r="I36" s="34">
        <v>200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38.25" x14ac:dyDescent="0.25">
      <c r="A37" s="55" t="s">
        <v>84</v>
      </c>
      <c r="B37" s="11">
        <v>25</v>
      </c>
      <c r="C37" s="32" t="s">
        <v>123</v>
      </c>
      <c r="D37" s="32" t="s">
        <v>124</v>
      </c>
      <c r="E37" s="32" t="s">
        <v>84</v>
      </c>
      <c r="F37" s="32" t="s">
        <v>84</v>
      </c>
      <c r="G37" s="32" t="s">
        <v>87</v>
      </c>
      <c r="H37" s="33" t="s">
        <v>88</v>
      </c>
      <c r="I37" s="34">
        <v>1000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38.25" x14ac:dyDescent="0.25">
      <c r="A38" s="55" t="s">
        <v>84</v>
      </c>
      <c r="B38" s="11">
        <v>26</v>
      </c>
      <c r="C38" s="32" t="s">
        <v>125</v>
      </c>
      <c r="D38" s="32" t="s">
        <v>84</v>
      </c>
      <c r="E38" s="32" t="s">
        <v>84</v>
      </c>
      <c r="F38" s="32" t="s">
        <v>84</v>
      </c>
      <c r="G38" s="32" t="s">
        <v>87</v>
      </c>
      <c r="H38" s="33" t="s">
        <v>88</v>
      </c>
      <c r="I38" s="34">
        <v>24600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8.25" x14ac:dyDescent="0.25">
      <c r="A39" s="55" t="s">
        <v>84</v>
      </c>
      <c r="B39" s="11">
        <v>27</v>
      </c>
      <c r="C39" s="32" t="s">
        <v>126</v>
      </c>
      <c r="D39" s="32" t="s">
        <v>84</v>
      </c>
      <c r="E39" s="32" t="s">
        <v>84</v>
      </c>
      <c r="F39" s="32" t="s">
        <v>84</v>
      </c>
      <c r="G39" s="32" t="s">
        <v>87</v>
      </c>
      <c r="H39" s="33" t="s">
        <v>88</v>
      </c>
      <c r="I39" s="34">
        <v>4800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39" thickBot="1" x14ac:dyDescent="0.3">
      <c r="A40" s="56" t="s">
        <v>84</v>
      </c>
      <c r="B40" s="13">
        <v>28</v>
      </c>
      <c r="C40" s="42" t="s">
        <v>127</v>
      </c>
      <c r="D40" s="42" t="s">
        <v>84</v>
      </c>
      <c r="E40" s="42" t="s">
        <v>84</v>
      </c>
      <c r="F40" s="42" t="s">
        <v>84</v>
      </c>
      <c r="G40" s="42" t="s">
        <v>87</v>
      </c>
      <c r="H40" s="43" t="s">
        <v>88</v>
      </c>
      <c r="I40" s="44">
        <v>41500</v>
      </c>
      <c r="J40" s="60"/>
      <c r="K40" s="13">
        <v>1</v>
      </c>
      <c r="L40" s="45"/>
      <c r="M40" s="46"/>
      <c r="N40" s="47">
        <f>IF(M40&gt;0,ROUND(L40/M40,4),0)</f>
        <v>0</v>
      </c>
      <c r="O40" s="48"/>
      <c r="P40" s="49"/>
      <c r="Q40" s="47">
        <f>ROUND(ROUND(N40,4)*(1-O40),4)</f>
        <v>0</v>
      </c>
      <c r="R40" s="47">
        <f>ROUND(ROUND(Q40,4)*(1+P40),4)</f>
        <v>0</v>
      </c>
      <c r="S40" s="47">
        <f>ROUND($I40*Q40,4)</f>
        <v>0</v>
      </c>
      <c r="T40" s="47">
        <f>ROUND($I40*R40,4)</f>
        <v>0</v>
      </c>
      <c r="U40" s="50"/>
      <c r="V40" s="50"/>
      <c r="W40" s="50"/>
      <c r="X40" s="50"/>
      <c r="Y40" s="51"/>
    </row>
    <row r="41" spans="1:25" ht="13.5" thickBot="1" x14ac:dyDescent="0.3">
      <c r="R41" s="61" t="s">
        <v>128</v>
      </c>
      <c r="S41" s="62">
        <f>SUM(S13:S40)</f>
        <v>0</v>
      </c>
      <c r="T41" s="63">
        <f>SUM(T13:T40)</f>
        <v>0</v>
      </c>
    </row>
    <row r="43" spans="1:25" ht="13.5" thickBot="1" x14ac:dyDescent="0.3"/>
    <row r="44" spans="1:25" ht="13.5" thickBot="1" x14ac:dyDescent="0.3">
      <c r="A44" s="52" t="s">
        <v>54</v>
      </c>
      <c r="B44" s="57" t="s">
        <v>129</v>
      </c>
      <c r="C44" s="18" t="s">
        <v>130</v>
      </c>
      <c r="D44" s="18"/>
      <c r="E44" s="18"/>
      <c r="F44" s="18"/>
      <c r="G44" s="18"/>
      <c r="H44" s="18" t="s">
        <v>57</v>
      </c>
      <c r="I44" s="18"/>
      <c r="J44" s="8"/>
      <c r="K44" s="7"/>
      <c r="L44" s="18" t="s">
        <v>131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8"/>
    </row>
    <row r="45" spans="1:25" ht="51.75" thickBot="1" x14ac:dyDescent="0.3">
      <c r="A45" s="53" t="s">
        <v>59</v>
      </c>
      <c r="B45" s="19" t="s">
        <v>60</v>
      </c>
      <c r="C45" s="20" t="s">
        <v>61</v>
      </c>
      <c r="D45" s="20" t="s">
        <v>62</v>
      </c>
      <c r="E45" s="20" t="s">
        <v>63</v>
      </c>
      <c r="F45" s="20" t="s">
        <v>64</v>
      </c>
      <c r="G45" s="20" t="s">
        <v>65</v>
      </c>
      <c r="H45" s="20" t="s">
        <v>66</v>
      </c>
      <c r="I45" s="20" t="s">
        <v>67</v>
      </c>
      <c r="J45" s="21" t="s">
        <v>68</v>
      </c>
      <c r="K45" s="19" t="s">
        <v>69</v>
      </c>
      <c r="L45" s="20" t="s">
        <v>70</v>
      </c>
      <c r="M45" s="20" t="s">
        <v>71</v>
      </c>
      <c r="N45" s="20" t="s">
        <v>72</v>
      </c>
      <c r="O45" s="20" t="s">
        <v>73</v>
      </c>
      <c r="P45" s="20" t="s">
        <v>74</v>
      </c>
      <c r="Q45" s="20" t="s">
        <v>75</v>
      </c>
      <c r="R45" s="20" t="s">
        <v>76</v>
      </c>
      <c r="S45" s="20" t="s">
        <v>77</v>
      </c>
      <c r="T45" s="20" t="s">
        <v>78</v>
      </c>
      <c r="U45" s="20" t="s">
        <v>79</v>
      </c>
      <c r="V45" s="20" t="s">
        <v>80</v>
      </c>
      <c r="W45" s="20" t="s">
        <v>81</v>
      </c>
      <c r="X45" s="20" t="s">
        <v>82</v>
      </c>
      <c r="Y45" s="21" t="s">
        <v>83</v>
      </c>
    </row>
    <row r="46" spans="1:25" ht="25.5" x14ac:dyDescent="0.25">
      <c r="A46" s="54" t="s">
        <v>84</v>
      </c>
      <c r="B46" s="9">
        <v>1</v>
      </c>
      <c r="C46" s="22" t="s">
        <v>132</v>
      </c>
      <c r="D46" s="22" t="s">
        <v>84</v>
      </c>
      <c r="E46" s="22" t="s">
        <v>84</v>
      </c>
      <c r="F46" s="22" t="s">
        <v>84</v>
      </c>
      <c r="G46" s="22" t="s">
        <v>84</v>
      </c>
      <c r="H46" s="23" t="s">
        <v>88</v>
      </c>
      <c r="I46" s="24">
        <v>58400</v>
      </c>
      <c r="J46" s="58"/>
      <c r="K46" s="9">
        <v>1</v>
      </c>
      <c r="L46" s="25"/>
      <c r="M46" s="26"/>
      <c r="N46" s="27">
        <f>IF(M46&gt;0,ROUND(L46/M46,4),0)</f>
        <v>0</v>
      </c>
      <c r="O46" s="28"/>
      <c r="P46" s="29"/>
      <c r="Q46" s="27">
        <f>ROUND(ROUND(N46,4)*(1-O46),4)</f>
        <v>0</v>
      </c>
      <c r="R46" s="27">
        <f>ROUND(ROUND(Q46,4)*(1+P46),4)</f>
        <v>0</v>
      </c>
      <c r="S46" s="27">
        <f>ROUND($I46*Q46,4)</f>
        <v>0</v>
      </c>
      <c r="T46" s="27">
        <f>ROUND($I46*R46,4)</f>
        <v>0</v>
      </c>
      <c r="U46" s="30"/>
      <c r="V46" s="30"/>
      <c r="W46" s="30"/>
      <c r="X46" s="30"/>
      <c r="Y46" s="31"/>
    </row>
    <row r="47" spans="1:25" ht="25.5" x14ac:dyDescent="0.25">
      <c r="A47" s="55" t="s">
        <v>84</v>
      </c>
      <c r="B47" s="11">
        <v>2</v>
      </c>
      <c r="C47" s="32" t="s">
        <v>133</v>
      </c>
      <c r="D47" s="32" t="s">
        <v>84</v>
      </c>
      <c r="E47" s="32" t="s">
        <v>84</v>
      </c>
      <c r="F47" s="32" t="s">
        <v>84</v>
      </c>
      <c r="G47" s="32" t="s">
        <v>84</v>
      </c>
      <c r="H47" s="33" t="s">
        <v>88</v>
      </c>
      <c r="I47" s="34">
        <v>82800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6.25" thickBot="1" x14ac:dyDescent="0.3">
      <c r="A48" s="56" t="s">
        <v>84</v>
      </c>
      <c r="B48" s="13">
        <v>3</v>
      </c>
      <c r="C48" s="42" t="s">
        <v>134</v>
      </c>
      <c r="D48" s="42" t="s">
        <v>84</v>
      </c>
      <c r="E48" s="42" t="s">
        <v>84</v>
      </c>
      <c r="F48" s="42" t="s">
        <v>84</v>
      </c>
      <c r="G48" s="42" t="s">
        <v>84</v>
      </c>
      <c r="H48" s="43" t="s">
        <v>88</v>
      </c>
      <c r="I48" s="44">
        <v>7200</v>
      </c>
      <c r="J48" s="60"/>
      <c r="K48" s="13">
        <v>1</v>
      </c>
      <c r="L48" s="45"/>
      <c r="M48" s="46"/>
      <c r="N48" s="47">
        <f>IF(M48&gt;0,ROUND(L48/M48,4),0)</f>
        <v>0</v>
      </c>
      <c r="O48" s="48"/>
      <c r="P48" s="49"/>
      <c r="Q48" s="47">
        <f>ROUND(ROUND(N48,4)*(1-O48),4)</f>
        <v>0</v>
      </c>
      <c r="R48" s="47">
        <f>ROUND(ROUND(Q48,4)*(1+P48),4)</f>
        <v>0</v>
      </c>
      <c r="S48" s="47">
        <f>ROUND($I48*Q48,4)</f>
        <v>0</v>
      </c>
      <c r="T48" s="47">
        <f>ROUND($I48*R48,4)</f>
        <v>0</v>
      </c>
      <c r="U48" s="50"/>
      <c r="V48" s="50"/>
      <c r="W48" s="50"/>
      <c r="X48" s="50"/>
      <c r="Y48" s="51"/>
    </row>
    <row r="49" spans="1:25" ht="13.5" thickBot="1" x14ac:dyDescent="0.3">
      <c r="R49" s="61" t="s">
        <v>128</v>
      </c>
      <c r="S49" s="62">
        <f>SUM(S46:S48)</f>
        <v>0</v>
      </c>
      <c r="T49" s="63">
        <f>SUM(T46:T48)</f>
        <v>0</v>
      </c>
    </row>
    <row r="51" spans="1:25" ht="13.5" thickBot="1" x14ac:dyDescent="0.3"/>
    <row r="52" spans="1:25" ht="13.5" thickBot="1" x14ac:dyDescent="0.3">
      <c r="A52" s="52" t="s">
        <v>54</v>
      </c>
      <c r="B52" s="57" t="s">
        <v>135</v>
      </c>
      <c r="C52" s="18" t="s">
        <v>136</v>
      </c>
      <c r="D52" s="18"/>
      <c r="E52" s="18"/>
      <c r="F52" s="18"/>
      <c r="G52" s="18"/>
      <c r="H52" s="18" t="s">
        <v>57</v>
      </c>
      <c r="I52" s="18"/>
      <c r="J52" s="8"/>
      <c r="K52" s="7"/>
      <c r="L52" s="18" t="s">
        <v>137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8"/>
    </row>
    <row r="53" spans="1:25" ht="51.75" thickBot="1" x14ac:dyDescent="0.3">
      <c r="A53" s="53" t="s">
        <v>59</v>
      </c>
      <c r="B53" s="19" t="s">
        <v>60</v>
      </c>
      <c r="C53" s="20" t="s">
        <v>61</v>
      </c>
      <c r="D53" s="20" t="s">
        <v>62</v>
      </c>
      <c r="E53" s="20" t="s">
        <v>63</v>
      </c>
      <c r="F53" s="20" t="s">
        <v>64</v>
      </c>
      <c r="G53" s="20" t="s">
        <v>65</v>
      </c>
      <c r="H53" s="20" t="s">
        <v>66</v>
      </c>
      <c r="I53" s="20" t="s">
        <v>67</v>
      </c>
      <c r="J53" s="21" t="s">
        <v>68</v>
      </c>
      <c r="K53" s="19" t="s">
        <v>69</v>
      </c>
      <c r="L53" s="20" t="s">
        <v>70</v>
      </c>
      <c r="M53" s="20" t="s">
        <v>71</v>
      </c>
      <c r="N53" s="20" t="s">
        <v>72</v>
      </c>
      <c r="O53" s="20" t="s">
        <v>73</v>
      </c>
      <c r="P53" s="20" t="s">
        <v>74</v>
      </c>
      <c r="Q53" s="20" t="s">
        <v>75</v>
      </c>
      <c r="R53" s="20" t="s">
        <v>76</v>
      </c>
      <c r="S53" s="20" t="s">
        <v>77</v>
      </c>
      <c r="T53" s="20" t="s">
        <v>78</v>
      </c>
      <c r="U53" s="20" t="s">
        <v>79</v>
      </c>
      <c r="V53" s="20" t="s">
        <v>80</v>
      </c>
      <c r="W53" s="20" t="s">
        <v>81</v>
      </c>
      <c r="X53" s="20" t="s">
        <v>82</v>
      </c>
      <c r="Y53" s="21" t="s">
        <v>83</v>
      </c>
    </row>
    <row r="54" spans="1:25" ht="25.5" x14ac:dyDescent="0.25">
      <c r="A54" s="54" t="s">
        <v>84</v>
      </c>
      <c r="B54" s="9">
        <v>1</v>
      </c>
      <c r="C54" s="22" t="s">
        <v>138</v>
      </c>
      <c r="D54" s="22" t="s">
        <v>84</v>
      </c>
      <c r="E54" s="22" t="s">
        <v>84</v>
      </c>
      <c r="F54" s="22" t="s">
        <v>84</v>
      </c>
      <c r="G54" s="22" t="s">
        <v>84</v>
      </c>
      <c r="H54" s="23" t="s">
        <v>88</v>
      </c>
      <c r="I54" s="24">
        <v>300</v>
      </c>
      <c r="J54" s="58"/>
      <c r="K54" s="9">
        <v>1</v>
      </c>
      <c r="L54" s="25"/>
      <c r="M54" s="26"/>
      <c r="N54" s="27">
        <f>IF(M54&gt;0,ROUND(L54/M54,4),0)</f>
        <v>0</v>
      </c>
      <c r="O54" s="28"/>
      <c r="P54" s="29"/>
      <c r="Q54" s="27">
        <f>ROUND(ROUND(N54,4)*(1-O54),4)</f>
        <v>0</v>
      </c>
      <c r="R54" s="27">
        <f>ROUND(ROUND(Q54,4)*(1+P54),4)</f>
        <v>0</v>
      </c>
      <c r="S54" s="27">
        <f>ROUND($I54*Q54,4)</f>
        <v>0</v>
      </c>
      <c r="T54" s="27">
        <f>ROUND($I54*R54,4)</f>
        <v>0</v>
      </c>
      <c r="U54" s="30"/>
      <c r="V54" s="30"/>
      <c r="W54" s="30"/>
      <c r="X54" s="30"/>
      <c r="Y54" s="31"/>
    </row>
    <row r="55" spans="1:25" ht="26.25" thickBot="1" x14ac:dyDescent="0.3">
      <c r="A55" s="56" t="s">
        <v>84</v>
      </c>
      <c r="B55" s="13">
        <v>2</v>
      </c>
      <c r="C55" s="42" t="s">
        <v>139</v>
      </c>
      <c r="D55" s="42" t="s">
        <v>84</v>
      </c>
      <c r="E55" s="42" t="s">
        <v>84</v>
      </c>
      <c r="F55" s="42" t="s">
        <v>84</v>
      </c>
      <c r="G55" s="42" t="s">
        <v>84</v>
      </c>
      <c r="H55" s="43" t="s">
        <v>88</v>
      </c>
      <c r="I55" s="44">
        <v>25350</v>
      </c>
      <c r="J55" s="60"/>
      <c r="K55" s="13">
        <v>1</v>
      </c>
      <c r="L55" s="45"/>
      <c r="M55" s="46"/>
      <c r="N55" s="47">
        <f>IF(M55&gt;0,ROUND(L55/M55,4),0)</f>
        <v>0</v>
      </c>
      <c r="O55" s="48"/>
      <c r="P55" s="49"/>
      <c r="Q55" s="47">
        <f>ROUND(ROUND(N55,4)*(1-O55),4)</f>
        <v>0</v>
      </c>
      <c r="R55" s="47">
        <f>ROUND(ROUND(Q55,4)*(1+P55),4)</f>
        <v>0</v>
      </c>
      <c r="S55" s="47">
        <f>ROUND($I55*Q55,4)</f>
        <v>0</v>
      </c>
      <c r="T55" s="47">
        <f>ROUND($I55*R55,4)</f>
        <v>0</v>
      </c>
      <c r="U55" s="50"/>
      <c r="V55" s="50"/>
      <c r="W55" s="50"/>
      <c r="X55" s="50"/>
      <c r="Y55" s="51"/>
    </row>
    <row r="56" spans="1:25" ht="13.5" thickBot="1" x14ac:dyDescent="0.3">
      <c r="R56" s="61" t="s">
        <v>128</v>
      </c>
      <c r="S56" s="62">
        <f>SUM(S54:S55)</f>
        <v>0</v>
      </c>
      <c r="T56" s="63">
        <f>SUM(T54:T55)</f>
        <v>0</v>
      </c>
    </row>
    <row r="58" spans="1:25" ht="13.5" thickBot="1" x14ac:dyDescent="0.3"/>
    <row r="59" spans="1:25" ht="13.5" thickBot="1" x14ac:dyDescent="0.3">
      <c r="A59" s="52" t="s">
        <v>54</v>
      </c>
      <c r="B59" s="57" t="s">
        <v>140</v>
      </c>
      <c r="C59" s="18" t="s">
        <v>141</v>
      </c>
      <c r="D59" s="18"/>
      <c r="E59" s="18"/>
      <c r="F59" s="18"/>
      <c r="G59" s="18"/>
      <c r="H59" s="18" t="s">
        <v>57</v>
      </c>
      <c r="I59" s="18"/>
      <c r="J59" s="8"/>
      <c r="K59" s="7"/>
      <c r="L59" s="18" t="s">
        <v>142</v>
      </c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8"/>
    </row>
    <row r="60" spans="1:25" ht="51.75" thickBot="1" x14ac:dyDescent="0.3">
      <c r="A60" s="53" t="s">
        <v>59</v>
      </c>
      <c r="B60" s="19" t="s">
        <v>60</v>
      </c>
      <c r="C60" s="20" t="s">
        <v>61</v>
      </c>
      <c r="D60" s="20" t="s">
        <v>62</v>
      </c>
      <c r="E60" s="20" t="s">
        <v>63</v>
      </c>
      <c r="F60" s="20" t="s">
        <v>64</v>
      </c>
      <c r="G60" s="20" t="s">
        <v>65</v>
      </c>
      <c r="H60" s="20" t="s">
        <v>66</v>
      </c>
      <c r="I60" s="20" t="s">
        <v>67</v>
      </c>
      <c r="J60" s="21" t="s">
        <v>68</v>
      </c>
      <c r="K60" s="19" t="s">
        <v>69</v>
      </c>
      <c r="L60" s="20" t="s">
        <v>70</v>
      </c>
      <c r="M60" s="20" t="s">
        <v>71</v>
      </c>
      <c r="N60" s="20" t="s">
        <v>72</v>
      </c>
      <c r="O60" s="20" t="s">
        <v>73</v>
      </c>
      <c r="P60" s="20" t="s">
        <v>74</v>
      </c>
      <c r="Q60" s="20" t="s">
        <v>75</v>
      </c>
      <c r="R60" s="20" t="s">
        <v>76</v>
      </c>
      <c r="S60" s="20" t="s">
        <v>77</v>
      </c>
      <c r="T60" s="20" t="s">
        <v>78</v>
      </c>
      <c r="U60" s="20" t="s">
        <v>79</v>
      </c>
      <c r="V60" s="20" t="s">
        <v>80</v>
      </c>
      <c r="W60" s="20" t="s">
        <v>81</v>
      </c>
      <c r="X60" s="20" t="s">
        <v>82</v>
      </c>
      <c r="Y60" s="21" t="s">
        <v>83</v>
      </c>
    </row>
    <row r="61" spans="1:25" ht="51" x14ac:dyDescent="0.25">
      <c r="A61" s="54" t="s">
        <v>84</v>
      </c>
      <c r="B61" s="9">
        <v>1</v>
      </c>
      <c r="C61" s="22" t="s">
        <v>143</v>
      </c>
      <c r="D61" s="22" t="s">
        <v>144</v>
      </c>
      <c r="E61" s="22" t="s">
        <v>84</v>
      </c>
      <c r="F61" s="22" t="s">
        <v>84</v>
      </c>
      <c r="G61" s="22" t="s">
        <v>84</v>
      </c>
      <c r="H61" s="23" t="s">
        <v>88</v>
      </c>
      <c r="I61" s="24">
        <v>1400</v>
      </c>
      <c r="J61" s="58"/>
      <c r="K61" s="9">
        <v>1</v>
      </c>
      <c r="L61" s="25"/>
      <c r="M61" s="26"/>
      <c r="N61" s="27">
        <f>IF(M61&gt;0,ROUND(L61/M61,4),0)</f>
        <v>0</v>
      </c>
      <c r="O61" s="28"/>
      <c r="P61" s="29"/>
      <c r="Q61" s="27">
        <f>ROUND(ROUND(N61,4)*(1-O61),4)</f>
        <v>0</v>
      </c>
      <c r="R61" s="27">
        <f>ROUND(ROUND(Q61,4)*(1+P61),4)</f>
        <v>0</v>
      </c>
      <c r="S61" s="27">
        <f>ROUND($I61*Q61,4)</f>
        <v>0</v>
      </c>
      <c r="T61" s="27">
        <f>ROUND($I61*R61,4)</f>
        <v>0</v>
      </c>
      <c r="U61" s="30"/>
      <c r="V61" s="30"/>
      <c r="W61" s="30"/>
      <c r="X61" s="30"/>
      <c r="Y61" s="31"/>
    </row>
    <row r="62" spans="1:25" ht="51" x14ac:dyDescent="0.25">
      <c r="A62" s="55" t="s">
        <v>84</v>
      </c>
      <c r="B62" s="11">
        <v>2</v>
      </c>
      <c r="C62" s="32" t="s">
        <v>145</v>
      </c>
      <c r="D62" s="32" t="s">
        <v>144</v>
      </c>
      <c r="E62" s="32" t="s">
        <v>84</v>
      </c>
      <c r="F62" s="32" t="s">
        <v>84</v>
      </c>
      <c r="G62" s="32" t="s">
        <v>84</v>
      </c>
      <c r="H62" s="33" t="s">
        <v>88</v>
      </c>
      <c r="I62" s="34">
        <v>7300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51" x14ac:dyDescent="0.25">
      <c r="A63" s="55" t="s">
        <v>84</v>
      </c>
      <c r="B63" s="11">
        <v>3</v>
      </c>
      <c r="C63" s="32" t="s">
        <v>146</v>
      </c>
      <c r="D63" s="32" t="s">
        <v>144</v>
      </c>
      <c r="E63" s="32" t="s">
        <v>84</v>
      </c>
      <c r="F63" s="32" t="s">
        <v>84</v>
      </c>
      <c r="G63" s="32" t="s">
        <v>84</v>
      </c>
      <c r="H63" s="33" t="s">
        <v>88</v>
      </c>
      <c r="I63" s="34">
        <v>7400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51.75" thickBot="1" x14ac:dyDescent="0.3">
      <c r="A64" s="56" t="s">
        <v>84</v>
      </c>
      <c r="B64" s="13">
        <v>4</v>
      </c>
      <c r="C64" s="42" t="s">
        <v>147</v>
      </c>
      <c r="D64" s="42" t="s">
        <v>144</v>
      </c>
      <c r="E64" s="42" t="s">
        <v>84</v>
      </c>
      <c r="F64" s="42" t="s">
        <v>84</v>
      </c>
      <c r="G64" s="42" t="s">
        <v>84</v>
      </c>
      <c r="H64" s="43" t="s">
        <v>88</v>
      </c>
      <c r="I64" s="44">
        <v>400</v>
      </c>
      <c r="J64" s="60"/>
      <c r="K64" s="13">
        <v>1</v>
      </c>
      <c r="L64" s="45"/>
      <c r="M64" s="46"/>
      <c r="N64" s="47">
        <f>IF(M64&gt;0,ROUND(L64/M64,4),0)</f>
        <v>0</v>
      </c>
      <c r="O64" s="48"/>
      <c r="P64" s="49"/>
      <c r="Q64" s="47">
        <f>ROUND(ROUND(N64,4)*(1-O64),4)</f>
        <v>0</v>
      </c>
      <c r="R64" s="47">
        <f>ROUND(ROUND(Q64,4)*(1+P64),4)</f>
        <v>0</v>
      </c>
      <c r="S64" s="47">
        <f>ROUND($I64*Q64,4)</f>
        <v>0</v>
      </c>
      <c r="T64" s="47">
        <f>ROUND($I64*R64,4)</f>
        <v>0</v>
      </c>
      <c r="U64" s="50"/>
      <c r="V64" s="50"/>
      <c r="W64" s="50"/>
      <c r="X64" s="50"/>
      <c r="Y64" s="51"/>
    </row>
    <row r="65" spans="18:20" ht="13.5" thickBot="1" x14ac:dyDescent="0.3">
      <c r="R65" s="61" t="s">
        <v>128</v>
      </c>
      <c r="S65" s="62">
        <f>SUM(S61:S64)</f>
        <v>0</v>
      </c>
      <c r="T65" s="63">
        <f>SUM(T61:T64)</f>
        <v>0</v>
      </c>
    </row>
  </sheetData>
  <sheetProtection algorithmName="SHA-512" hashValue="SzU+/wM2fjTk46T1iwXSVKM+wthIW8xLLD+GThedVE1QYRFwRcDQB3f+35mvs/N66/qvTX4LA9CYg19MOR2n/g==" saltValue="PFnHOss3jVft1TuOCgj6Z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7" fitToHeight="0" pageOrder="overThenDown" orientation="landscape" r:id="rId1"/>
  <headerFooter>
    <oddHeader>&amp;ROBR-8A</oddHeader>
    <oddFooter>&amp;LJN št. 16-17/18&amp;RStran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28515625" style="1" customWidth="1"/>
    <col min="5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148</v>
      </c>
      <c r="C5" s="2" t="s">
        <v>149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150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151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26.25" thickBot="1" x14ac:dyDescent="0.3">
      <c r="A13" s="77" t="s">
        <v>84</v>
      </c>
      <c r="B13" s="78">
        <v>1</v>
      </c>
      <c r="C13" s="67" t="s">
        <v>152</v>
      </c>
      <c r="D13" s="67" t="s">
        <v>153</v>
      </c>
      <c r="E13" s="67" t="s">
        <v>84</v>
      </c>
      <c r="F13" s="67" t="s">
        <v>84</v>
      </c>
      <c r="G13" s="67" t="s">
        <v>84</v>
      </c>
      <c r="H13" s="68" t="s">
        <v>88</v>
      </c>
      <c r="I13" s="69">
        <v>100</v>
      </c>
      <c r="J13" s="79"/>
      <c r="K13" s="78">
        <v>1</v>
      </c>
      <c r="L13" s="70"/>
      <c r="M13" s="71"/>
      <c r="N13" s="72">
        <f>IF(M13&gt;0,ROUND(L13/M13,4),0)</f>
        <v>0</v>
      </c>
      <c r="O13" s="73"/>
      <c r="P13" s="74"/>
      <c r="Q13" s="72">
        <f>ROUND(ROUND(N13,4)*(1-O13),4)</f>
        <v>0</v>
      </c>
      <c r="R13" s="72">
        <f>ROUND(ROUND(Q13,4)*(1+P13),4)</f>
        <v>0</v>
      </c>
      <c r="S13" s="72">
        <f>ROUND($I13*Q13,4)</f>
        <v>0</v>
      </c>
      <c r="T13" s="72">
        <f>ROUND($I13*R13,4)</f>
        <v>0</v>
      </c>
      <c r="U13" s="75"/>
      <c r="V13" s="75"/>
      <c r="W13" s="75"/>
      <c r="X13" s="75"/>
      <c r="Y13" s="76"/>
    </row>
    <row r="14" spans="1:25" ht="13.5" thickBot="1" x14ac:dyDescent="0.3">
      <c r="R14" s="61" t="s">
        <v>128</v>
      </c>
      <c r="S14" s="62">
        <f>SUM(S13:S13)</f>
        <v>0</v>
      </c>
      <c r="T14" s="63">
        <f>SUM(T13:T13)</f>
        <v>0</v>
      </c>
    </row>
    <row r="16" spans="1:25" ht="13.5" thickBot="1" x14ac:dyDescent="0.3"/>
    <row r="17" spans="1:25" ht="13.5" thickBot="1" x14ac:dyDescent="0.3">
      <c r="A17" s="52" t="s">
        <v>54</v>
      </c>
      <c r="B17" s="57" t="s">
        <v>129</v>
      </c>
      <c r="C17" s="18" t="s">
        <v>154</v>
      </c>
      <c r="D17" s="18"/>
      <c r="E17" s="18"/>
      <c r="F17" s="18"/>
      <c r="G17" s="18"/>
      <c r="H17" s="18" t="s">
        <v>57</v>
      </c>
      <c r="I17" s="18"/>
      <c r="J17" s="8"/>
      <c r="K17" s="7"/>
      <c r="L17" s="18" t="s">
        <v>155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8"/>
    </row>
    <row r="18" spans="1:25" ht="51.75" thickBot="1" x14ac:dyDescent="0.3">
      <c r="A18" s="53" t="s">
        <v>59</v>
      </c>
      <c r="B18" s="19" t="s">
        <v>60</v>
      </c>
      <c r="C18" s="20" t="s">
        <v>61</v>
      </c>
      <c r="D18" s="20" t="s">
        <v>62</v>
      </c>
      <c r="E18" s="20" t="s">
        <v>63</v>
      </c>
      <c r="F18" s="20" t="s">
        <v>64</v>
      </c>
      <c r="G18" s="20" t="s">
        <v>65</v>
      </c>
      <c r="H18" s="20" t="s">
        <v>66</v>
      </c>
      <c r="I18" s="20" t="s">
        <v>67</v>
      </c>
      <c r="J18" s="21" t="s">
        <v>68</v>
      </c>
      <c r="K18" s="19" t="s">
        <v>69</v>
      </c>
      <c r="L18" s="20" t="s">
        <v>70</v>
      </c>
      <c r="M18" s="20" t="s">
        <v>71</v>
      </c>
      <c r="N18" s="20" t="s">
        <v>72</v>
      </c>
      <c r="O18" s="20" t="s">
        <v>73</v>
      </c>
      <c r="P18" s="20" t="s">
        <v>74</v>
      </c>
      <c r="Q18" s="20" t="s">
        <v>75</v>
      </c>
      <c r="R18" s="20" t="s">
        <v>76</v>
      </c>
      <c r="S18" s="20" t="s">
        <v>77</v>
      </c>
      <c r="T18" s="20" t="s">
        <v>78</v>
      </c>
      <c r="U18" s="20" t="s">
        <v>79</v>
      </c>
      <c r="V18" s="20" t="s">
        <v>80</v>
      </c>
      <c r="W18" s="20" t="s">
        <v>81</v>
      </c>
      <c r="X18" s="20" t="s">
        <v>82</v>
      </c>
      <c r="Y18" s="21" t="s">
        <v>83</v>
      </c>
    </row>
    <row r="19" spans="1:25" x14ac:dyDescent="0.25">
      <c r="A19" s="54" t="s">
        <v>84</v>
      </c>
      <c r="B19" s="9">
        <v>1</v>
      </c>
      <c r="C19" s="22" t="s">
        <v>156</v>
      </c>
      <c r="D19" s="22" t="s">
        <v>84</v>
      </c>
      <c r="E19" s="22" t="s">
        <v>84</v>
      </c>
      <c r="F19" s="22" t="s">
        <v>84</v>
      </c>
      <c r="G19" s="22" t="s">
        <v>84</v>
      </c>
      <c r="H19" s="23" t="s">
        <v>88</v>
      </c>
      <c r="I19" s="24">
        <v>42</v>
      </c>
      <c r="J19" s="58"/>
      <c r="K19" s="9">
        <v>1</v>
      </c>
      <c r="L19" s="25"/>
      <c r="M19" s="26"/>
      <c r="N19" s="27">
        <f>IF(M19&gt;0,ROUND(L19/M19,4),0)</f>
        <v>0</v>
      </c>
      <c r="O19" s="28"/>
      <c r="P19" s="29"/>
      <c r="Q19" s="27">
        <f>ROUND(ROUND(N19,4)*(1-O19),4)</f>
        <v>0</v>
      </c>
      <c r="R19" s="27">
        <f>ROUND(ROUND(Q19,4)*(1+P19),4)</f>
        <v>0</v>
      </c>
      <c r="S19" s="27">
        <f>ROUND($I19*Q19,4)</f>
        <v>0</v>
      </c>
      <c r="T19" s="27">
        <f>ROUND($I19*R19,4)</f>
        <v>0</v>
      </c>
      <c r="U19" s="30"/>
      <c r="V19" s="30"/>
      <c r="W19" s="30"/>
      <c r="X19" s="30"/>
      <c r="Y19" s="31"/>
    </row>
    <row r="20" spans="1:25" ht="64.5" thickBot="1" x14ac:dyDescent="0.3">
      <c r="A20" s="56" t="s">
        <v>84</v>
      </c>
      <c r="B20" s="13">
        <v>2</v>
      </c>
      <c r="C20" s="42" t="s">
        <v>157</v>
      </c>
      <c r="D20" s="42" t="s">
        <v>158</v>
      </c>
      <c r="E20" s="42" t="s">
        <v>84</v>
      </c>
      <c r="F20" s="42" t="s">
        <v>84</v>
      </c>
      <c r="G20" s="42" t="s">
        <v>84</v>
      </c>
      <c r="H20" s="43" t="s">
        <v>88</v>
      </c>
      <c r="I20" s="44">
        <v>6000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128</v>
      </c>
      <c r="S21" s="62">
        <f>SUM(S19:S20)</f>
        <v>0</v>
      </c>
      <c r="T21" s="63">
        <f>SUM(T19:T20)</f>
        <v>0</v>
      </c>
    </row>
  </sheetData>
  <sheetProtection algorithmName="SHA-512" hashValue="g4kHgOHE5ymkvqPvnDpnUUs6QgfSnZmZyB/4f55axyxLwgyieXEjCkPY0qYcAl50bSD/9hsxAIgfTsPAe5Dpnw==" saltValue="ThX7E8k3yXFicGgC1CAdW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16-17/18&amp;RStran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2</vt:i4>
      </vt:variant>
    </vt:vector>
  </HeadingPairs>
  <TitlesOfParts>
    <vt:vector size="8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'Sklop I.'!Tiskanje_naslovov</vt:lpstr>
      <vt:lpstr>'Sklop 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2018-08-10T08:35:20Z</dcterms:created>
  <dcterms:modified xsi:type="dcterms:W3CDTF">2018-08-10T08:35:37Z</dcterms:modified>
</cp:coreProperties>
</file>