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1_JAVNA NAROČILA\16_07_21 ČISTILNA SREDSTVA\"/>
    </mc:Choice>
  </mc:AlternateContent>
  <bookViews>
    <workbookView xWindow="0" yWindow="0" windowWidth="2370" windowHeight="0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</sheets>
  <definedNames>
    <definedName name="_xlnm.Print_Titles" localSheetId="4">'Sklop I.'!$B:$B</definedName>
    <definedName name="_xlnm.Print_Titles" localSheetId="5">'Sklop 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3" i="6" l="1"/>
  <c r="S23" i="6"/>
  <c r="T22" i="6"/>
  <c r="S22" i="6"/>
  <c r="R22" i="6"/>
  <c r="Q22" i="6"/>
  <c r="N22" i="6"/>
  <c r="T21" i="6"/>
  <c r="S21" i="6"/>
  <c r="R21" i="6"/>
  <c r="Q21" i="6"/>
  <c r="N21" i="6"/>
  <c r="T20" i="6"/>
  <c r="S20" i="6"/>
  <c r="R20" i="6"/>
  <c r="Q20" i="6"/>
  <c r="N20" i="6"/>
  <c r="T15" i="6"/>
  <c r="S15" i="6"/>
  <c r="T14" i="6"/>
  <c r="S14" i="6"/>
  <c r="R14" i="6"/>
  <c r="Q14" i="6"/>
  <c r="N14" i="6"/>
  <c r="T13" i="6"/>
  <c r="S13" i="6"/>
  <c r="R13" i="6"/>
  <c r="Q13" i="6"/>
  <c r="N13" i="6"/>
  <c r="C8" i="6"/>
  <c r="C7" i="6"/>
  <c r="T53" i="5"/>
  <c r="S53" i="5"/>
  <c r="T52" i="5"/>
  <c r="S52" i="5"/>
  <c r="R52" i="5"/>
  <c r="Q52" i="5"/>
  <c r="N52" i="5"/>
  <c r="T51" i="5"/>
  <c r="S51" i="5"/>
  <c r="R51" i="5"/>
  <c r="Q51" i="5"/>
  <c r="N51" i="5"/>
  <c r="T50" i="5"/>
  <c r="S50" i="5"/>
  <c r="R50" i="5"/>
  <c r="Q50" i="5"/>
  <c r="N50" i="5"/>
  <c r="T45" i="5"/>
  <c r="S45" i="5"/>
  <c r="T44" i="5"/>
  <c r="S44" i="5"/>
  <c r="R44" i="5"/>
  <c r="Q44" i="5"/>
  <c r="N44" i="5"/>
  <c r="T43" i="5"/>
  <c r="S43" i="5"/>
  <c r="R43" i="5"/>
  <c r="Q43" i="5"/>
  <c r="N43" i="5"/>
  <c r="T38" i="5"/>
  <c r="S38" i="5"/>
  <c r="T37" i="5"/>
  <c r="S37" i="5"/>
  <c r="R37" i="5"/>
  <c r="Q37" i="5"/>
  <c r="N37" i="5"/>
  <c r="T36" i="5"/>
  <c r="S36" i="5"/>
  <c r="R36" i="5"/>
  <c r="Q36" i="5"/>
  <c r="N36" i="5"/>
  <c r="T31" i="5"/>
  <c r="S31" i="5"/>
  <c r="T30" i="5"/>
  <c r="S30" i="5"/>
  <c r="R30" i="5"/>
  <c r="Q30" i="5"/>
  <c r="N30" i="5"/>
  <c r="T29" i="5"/>
  <c r="S29" i="5"/>
  <c r="R29" i="5"/>
  <c r="Q29" i="5"/>
  <c r="N29" i="5"/>
  <c r="T28" i="5"/>
  <c r="S28" i="5"/>
  <c r="R28" i="5"/>
  <c r="Q28" i="5"/>
  <c r="N28" i="5"/>
  <c r="T23" i="5"/>
  <c r="S23" i="5"/>
  <c r="T22" i="5"/>
  <c r="S22" i="5"/>
  <c r="R22" i="5"/>
  <c r="Q22" i="5"/>
  <c r="N22" i="5"/>
  <c r="T21" i="5"/>
  <c r="S21" i="5"/>
  <c r="R21" i="5"/>
  <c r="Q21" i="5"/>
  <c r="N21" i="5"/>
  <c r="T20" i="5"/>
  <c r="S20" i="5"/>
  <c r="R20" i="5"/>
  <c r="Q20" i="5"/>
  <c r="N20" i="5"/>
  <c r="T15" i="5"/>
  <c r="S15" i="5"/>
  <c r="T14" i="5"/>
  <c r="S14" i="5"/>
  <c r="R14" i="5"/>
  <c r="Q14" i="5"/>
  <c r="N14" i="5"/>
  <c r="T13" i="5"/>
  <c r="S13" i="5"/>
  <c r="R13" i="5"/>
  <c r="Q13" i="5"/>
  <c r="N13" i="5"/>
  <c r="C8" i="5"/>
  <c r="C7" i="5"/>
</calcChain>
</file>

<file path=xl/sharedStrings.xml><?xml version="1.0" encoding="utf-8"?>
<sst xmlns="http://schemas.openxmlformats.org/spreadsheetml/2006/main" count="453" uniqueCount="151">
  <si>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</si>
  <si>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</si>
  <si>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</si>
  <si>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</si>
  <si>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</si>
  <si>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</si>
  <si>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</si>
  <si>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</si>
  <si>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</si>
  <si>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</si>
  <si>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</si>
  <si>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</si>
  <si>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</si>
  <si>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</si>
  <si>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</si>
  <si>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</si>
  <si>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</si>
  <si>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</si>
  <si>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</si>
  <si>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</si>
  <si>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</si>
  <si>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</si>
  <si>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</si>
  <si>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</si>
  <si>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</si>
  <si>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</si>
  <si>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</si>
  <si>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</si>
  <si>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</si>
  <si>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</si>
  <si>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</si>
  <si>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</si>
  <si>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</si>
  <si>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</si>
  <si>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</si>
  <si>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</si>
  <si>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16-07/21</t>
  </si>
  <si>
    <t>ČISTILNA, DEZINFEKCIJSKA IN MEHČALNA SREDSTVA</t>
  </si>
  <si>
    <t>naročilo male vrednosti</t>
  </si>
  <si>
    <t>Ne</t>
  </si>
  <si>
    <t>BLAGO</t>
  </si>
  <si>
    <t>Aplikacija Javna naročila, različica 2.3.5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</si>
  <si>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</si>
  <si>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</si>
  <si>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</si>
  <si>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</si>
  <si>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</si>
  <si>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</si>
  <si>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</si>
  <si>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</si>
  <si>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</si>
  <si>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Seznam razpisanega blaga za sklop:</t>
  </si>
  <si>
    <t>I.</t>
  </si>
  <si>
    <t>ČISTILNA SREDSTVA ZA STROJNO ČIŠČENJE RAZNIH MEDICINSKIH INŠTRUMENTOV IN OPREME</t>
  </si>
  <si>
    <t>*</t>
  </si>
  <si>
    <t>1.</t>
  </si>
  <si>
    <t>podsklop: SREDSTVA ZA TERMODEZINFEKTORJE V CENTRALNI STERILIZACIJI</t>
  </si>
  <si>
    <t>ZAPRT</t>
  </si>
  <si>
    <t>SREDSTVA ZA TERMODEZINFEKTORJE V CENTRALNI STERILIZACIJI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</si>
  <si>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</si>
  <si>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</si>
  <si>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</si>
  <si>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</si>
  <si>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</si>
  <si>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</si>
  <si>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</si>
  <si>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</si>
  <si>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</si>
  <si>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</si>
  <si>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</si>
  <si>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Cena brez DDV za ponujeno pakiranje</t>
  </si>
  <si>
    <t>Št.enot (količina) v ponujenem pakiranju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</si>
  <si>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</si>
  <si>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</si>
  <si>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</si>
  <si>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</si>
  <si>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</si>
  <si>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</si>
  <si>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</si>
  <si>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</si>
  <si>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</si>
  <si>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</si>
  <si>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</si>
  <si>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</si>
  <si>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/>
  </si>
  <si>
    <t xml:space="preserve">Sredstvo za čiščenje termodezinfektorjev,  pakiranje 10 L </t>
  </si>
  <si>
    <t>za termodezinfektorje Belimed: WD200, WD280 in WD 290 ter Miele 7736 CD</t>
  </si>
  <si>
    <t>V skladu s strokovnimi zahtevami naročnika iz Priloge 1</t>
  </si>
  <si>
    <t>L</t>
  </si>
  <si>
    <t>Sredstvo za nevtralizacijo, pakiranje 10 L</t>
  </si>
  <si>
    <t>Skupaj:</t>
  </si>
  <si>
    <t>2.</t>
  </si>
  <si>
    <t>podsklop:  SREDSTVA ZA TERMODEZINFEKTORJE ZA NOČNE POSODE (BLATEKS)</t>
  </si>
  <si>
    <t>ODPRT</t>
  </si>
  <si>
    <t xml:space="preserve"> SREDSTVA ZA TERMODEZINFEKTORJE ZA NOČNE POSODE (BLATEKS)</t>
  </si>
  <si>
    <t>Sredstvo za čiščenje v blateksih, pakiranje 5 L</t>
  </si>
  <si>
    <t>za termodezinfektorje Gettinge: model: SP1000 in F1810</t>
  </si>
  <si>
    <t>Sredstvo za izpiranje v blateksih Gettinge, pakiranje 5 L</t>
  </si>
  <si>
    <t>Sredstvo za čiščenje v blateksih Belimed, pakiranje 5 L</t>
  </si>
  <si>
    <t>za termodezinfektorje Belimed: Belimed WD560</t>
  </si>
  <si>
    <t>3.</t>
  </si>
  <si>
    <t xml:space="preserve">podsklop: SREDSTVA ZA PREHODNI TERMODEZINFEKTOR RAPIDAER </t>
  </si>
  <si>
    <t xml:space="preserve">SREDSTVA ZA PREHODNI TERMODEZINFEKTOR RAPIDAER </t>
  </si>
  <si>
    <t>Sredstvo za čiščenje v prehodnem termodezinfektorju RAPIDAER, pakiranje 5L</t>
  </si>
  <si>
    <t xml:space="preserve">za čiščenje endoskopov; enakovredno kot DETERGENT INTERCEPT PLUS </t>
  </si>
  <si>
    <t>Sredstvo dezinfekcijsko za prehodni termodezinfektor RAPIDAER (pH od 0,8 +/- 3),  pakiranje 5L</t>
  </si>
  <si>
    <t>za dezinfekcijo endoskopov; enakovredno kot RAPICIDE PA Part A</t>
  </si>
  <si>
    <t>Sredstvo dezinfekcijsko za prehodni termodezinfektor RAPIDAER (pH od 11,4 do 12,4), pakiranje 5L</t>
  </si>
  <si>
    <t>za dezinfekcijo endoskopov; enakovredno kot RAPICIDE PA Part B</t>
  </si>
  <si>
    <t>4.</t>
  </si>
  <si>
    <t>podsklop: SREDSTVA ZA TERMODEZINFEKTOR MEDIAVATORSTM ISATM</t>
  </si>
  <si>
    <t>SREDSTVA ZA TERMODEZINFEKTOR MEDIAVATORSTM ISATM</t>
  </si>
  <si>
    <t>Sredstvo za čiščenje v termodezinfektorju Mediavators , pakiranje  5L</t>
  </si>
  <si>
    <t>enakovredno kot ISA CLEAN</t>
  </si>
  <si>
    <t>Sredstvo dezinfekcijsko za termodezinfektor Mediavators (sol. A+B), pakiranje 10L</t>
  </si>
  <si>
    <t>enakovredno kot ISA SPOR (SOL .A+B)</t>
  </si>
  <si>
    <t>1 kpl = sol. a+b (2x10L)</t>
  </si>
  <si>
    <t>kpl</t>
  </si>
  <si>
    <t>5.</t>
  </si>
  <si>
    <t>podsklop: RAZKUŽILA ZA  SISTEM TRISTEL</t>
  </si>
  <si>
    <t>RAZKUŽILA ZA  SISTEM TRISTEL</t>
  </si>
  <si>
    <t>Sredstvo dezinfekcijsko za sistem Tristel</t>
  </si>
  <si>
    <t>KOS</t>
  </si>
  <si>
    <t>Robčki in aktivatorska pena s sporocidnim delovanjem za sistem Tristel</t>
  </si>
  <si>
    <t>1 kpl=robčki +pena</t>
  </si>
  <si>
    <t>KPL</t>
  </si>
  <si>
    <t>6.</t>
  </si>
  <si>
    <t>podsklop: OSTALA SREDSTVA ZA STROJNO UPORABO</t>
  </si>
  <si>
    <t>OSTALA SREDSTVA ZA STROJNO UPORABO</t>
  </si>
  <si>
    <t>Sredstvo dezinfekcijsko za aparat za razkuževanje prostorov AEROSEPT 500, pakiranje 5L</t>
  </si>
  <si>
    <t>Aktivna substanca je perocetna kislina in vodikov peroksid</t>
  </si>
  <si>
    <t>Sredstvo za dezinfekcijo reverzne osmoze Gambro CWP 100 WRO0114, pakiranje 5 L</t>
  </si>
  <si>
    <t>enakovredno kot Dialox active</t>
  </si>
  <si>
    <t>Aktivna substanca je ocetna kislina in vodikov peroksid</t>
  </si>
  <si>
    <t>Sredstvo za čiščnje in razkuževanje diagnostične enote Betatron,                      pakiranje 1  L</t>
  </si>
  <si>
    <t>enakovredno kot ASPI JET 1000 ML</t>
  </si>
  <si>
    <t>II.</t>
  </si>
  <si>
    <t>OSTALA ČISTILNA, DEZINFEKCIJSKA IN MEHČALNA SREDSTVA</t>
  </si>
  <si>
    <t>podsklop: SOL ZA MEHČANJE VODE</t>
  </si>
  <si>
    <t>SOL ZA MEHČANJE VODE</t>
  </si>
  <si>
    <t>SOL ZA MEHČANJE VODE - V POMIVALNIH IN OSTALIH STROJIH TER NAPRAVAH, pakiranje 2kg</t>
  </si>
  <si>
    <t>kg</t>
  </si>
  <si>
    <t>SOL ZA MEHČANJE VODE - V POMIVALNIH IN OSTALIH STROJIH TER NAPRAVAH, pakiranje 10kg</t>
  </si>
  <si>
    <t>podsklop: SREDSTVA ZA PRIPRAVO TEHN. VODE ZA PARO IN VLAŽENJE</t>
  </si>
  <si>
    <t>SREDSTVA ZA PRIPRAVO TEHN. VODE ZA PARO IN VLAŽENJE</t>
  </si>
  <si>
    <t>Sredstvo za pripravo kotlovnega kondenzata</t>
  </si>
  <si>
    <t>Zaviralec korozije, kot Tri Act, 1826.11R, proizvajalca Nalco, pakiranje 20 kg</t>
  </si>
  <si>
    <t>Sredstvo za pripravo kotlovne vode</t>
  </si>
  <si>
    <t>kot NexGuard, 22325.15R, proizvajalca Nelco, pakiranje 25 kg</t>
  </si>
  <si>
    <t>Sredstvo za odstranjevanje kisika</t>
  </si>
  <si>
    <t>Odstranjevalec kisika, kot Nalco, 77213.11R, proizvajalca Nalco, pakiranje 25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</si>
</sst>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67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3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3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9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3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22" xfId="3" applyBorder="1">
      <alignment horizontal="left" vertical="center" wrapText="1"/>
    </xf>
    <xf numFmtId="0" fontId="1" fillId="0" borderId="11" xfId="3" applyBorder="1" applyAlignment="1">
      <alignment horizontal="right" vertical="center" wrapText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5vnMFzR0tVNn7LAc4+t3u+VDTEvbWrGxy1jMwesmuaxZn1/FBIijIZ0Mh3cXCWEpXrlYXUk0EXdq5Igx85xAQA==" saltValue="iwSfH78Abr6J2cPqGSziY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16-07/21&amp;RStran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8qNEoBVgXk+sVq1TZi5Q+6XplbwcAZCuE4Z9tq5+5uEaLD+D7137W89QaeqdkoIyH/8UcyET8PWgeXDYawTtZw==" saltValue="kSrSEx18gW+YQ3KPWWpti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16-07/21&amp;RStran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V3klRCwVFp9gwKT0XA0UnBRaas4rhXRLjvDduM/CP+YHgKRZvHCz2MLA5tSVDq/+ReOUWVOsRUHI7Udz6hIHVg==" saltValue="0yeimTCB88sdh0VeBhxTeA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16-07/21&amp;RStran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</sheetData>
  <sheetProtection algorithmName="SHA-512" hashValue="ac+RwV/ugpiPU/IV6TDzZLRpEFOgot7jv1Zs0VZu0FxdOZVqMG6TWHWSv15cBAbZu1Ztrwb57EVO5j9iV2qA2Q==" saltValue="1v2OM2yzs5do/yL0P5tlg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16-07/21&amp;RStran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53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40.7109375" style="1" customWidth="1"/>
    <col min="5" max="5" width="33.5703125" style="1" customWidth="1"/>
    <col min="6" max="6" width="24" style="1" customWidth="1"/>
    <col min="7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64" t="s">
        <v>51</v>
      </c>
    </row>
    <row r="5" spans="1:25" ht="18" x14ac:dyDescent="0.25">
      <c r="B5" s="65" t="s">
        <v>52</v>
      </c>
      <c r="C5" s="2" t="s">
        <v>53</v>
      </c>
    </row>
    <row r="7" spans="1:25" x14ac:dyDescent="0.25">
      <c r="C7" s="66" t="str">
        <f>IF('2. Podatki o ponudniku'!C5&lt;&gt;"","Naziv ponudnika: " &amp; '2. Podatki o ponudniku'!C5,"")</f>
        <v/>
      </c>
    </row>
    <row r="8" spans="1:25" x14ac:dyDescent="0.25">
      <c r="C8" s="66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42" t="s">
        <v>54</v>
      </c>
      <c r="B11" s="46" t="s">
        <v>55</v>
      </c>
      <c r="C11" s="18" t="s">
        <v>56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58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8"/>
    </row>
    <row r="12" spans="1:25" ht="51.75" thickBot="1" x14ac:dyDescent="0.3">
      <c r="A12" s="43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0" t="s">
        <v>81</v>
      </c>
      <c r="X12" s="20" t="s">
        <v>82</v>
      </c>
      <c r="Y12" s="21" t="s">
        <v>83</v>
      </c>
    </row>
    <row r="13" spans="1:25" ht="25.5" x14ac:dyDescent="0.25">
      <c r="A13" s="44" t="s">
        <v>84</v>
      </c>
      <c r="B13" s="9">
        <v>1</v>
      </c>
      <c r="C13" s="22" t="s">
        <v>85</v>
      </c>
      <c r="D13" s="22" t="s">
        <v>86</v>
      </c>
      <c r="E13" s="22" t="s">
        <v>87</v>
      </c>
      <c r="F13" s="22" t="s">
        <v>84</v>
      </c>
      <c r="G13" s="22" t="s">
        <v>84</v>
      </c>
      <c r="H13" s="23" t="s">
        <v>88</v>
      </c>
      <c r="I13" s="24">
        <v>1660</v>
      </c>
      <c r="J13" s="47"/>
      <c r="K13" s="9">
        <v>1</v>
      </c>
      <c r="L13" s="25"/>
      <c r="M13" s="26"/>
      <c r="N13" s="27">
        <f>IF(M13&gt;0,ROUND(L13/M13,4),0)</f>
        <v>0</v>
      </c>
      <c r="O13" s="28"/>
      <c r="P13" s="29"/>
      <c r="Q13" s="27">
        <f>ROUND(ROUND(N13,4)*(1-O13),4)</f>
        <v>0</v>
      </c>
      <c r="R13" s="27">
        <f>ROUND(ROUND(Q13,4)*(1+P13),4)</f>
        <v>0</v>
      </c>
      <c r="S13" s="27">
        <f>ROUND($I13*Q13,4)</f>
        <v>0</v>
      </c>
      <c r="T13" s="27">
        <f>ROUND($I13*R13,4)</f>
        <v>0</v>
      </c>
      <c r="U13" s="30"/>
      <c r="V13" s="30"/>
      <c r="W13" s="30"/>
      <c r="X13" s="30"/>
      <c r="Y13" s="31"/>
    </row>
    <row r="14" spans="1:25" ht="26.25" thickBot="1" x14ac:dyDescent="0.3">
      <c r="A14" s="45" t="s">
        <v>84</v>
      </c>
      <c r="B14" s="13">
        <v>2</v>
      </c>
      <c r="C14" s="32" t="s">
        <v>89</v>
      </c>
      <c r="D14" s="32" t="s">
        <v>86</v>
      </c>
      <c r="E14" s="32" t="s">
        <v>87</v>
      </c>
      <c r="F14" s="32" t="s">
        <v>84</v>
      </c>
      <c r="G14" s="32" t="s">
        <v>84</v>
      </c>
      <c r="H14" s="33" t="s">
        <v>88</v>
      </c>
      <c r="I14" s="34">
        <v>640</v>
      </c>
      <c r="J14" s="48"/>
      <c r="K14" s="13">
        <v>1</v>
      </c>
      <c r="L14" s="35"/>
      <c r="M14" s="36"/>
      <c r="N14" s="37">
        <f>IF(M14&gt;0,ROUND(L14/M14,4),0)</f>
        <v>0</v>
      </c>
      <c r="O14" s="38"/>
      <c r="P14" s="39"/>
      <c r="Q14" s="37">
        <f>ROUND(ROUND(N14,4)*(1-O14),4)</f>
        <v>0</v>
      </c>
      <c r="R14" s="37">
        <f>ROUND(ROUND(Q14,4)*(1+P14),4)</f>
        <v>0</v>
      </c>
      <c r="S14" s="37">
        <f>ROUND($I14*Q14,4)</f>
        <v>0</v>
      </c>
      <c r="T14" s="37">
        <f>ROUND($I14*R14,4)</f>
        <v>0</v>
      </c>
      <c r="U14" s="40"/>
      <c r="V14" s="40"/>
      <c r="W14" s="40"/>
      <c r="X14" s="40"/>
      <c r="Y14" s="41"/>
    </row>
    <row r="15" spans="1:25" ht="13.5" thickBot="1" x14ac:dyDescent="0.3">
      <c r="R15" s="49" t="s">
        <v>90</v>
      </c>
      <c r="S15" s="50">
        <f>SUM(S13:S14)</f>
        <v>0</v>
      </c>
      <c r="T15" s="51">
        <f>SUM(T13:T14)</f>
        <v>0</v>
      </c>
    </row>
    <row r="17" spans="1:25" ht="13.5" thickBot="1" x14ac:dyDescent="0.3"/>
    <row r="18" spans="1:25" ht="13.5" thickBot="1" x14ac:dyDescent="0.3">
      <c r="A18" s="42" t="s">
        <v>54</v>
      </c>
      <c r="B18" s="46" t="s">
        <v>91</v>
      </c>
      <c r="C18" s="18" t="s">
        <v>92</v>
      </c>
      <c r="D18" s="18"/>
      <c r="E18" s="18"/>
      <c r="F18" s="18"/>
      <c r="G18" s="18"/>
      <c r="H18" s="18" t="s">
        <v>93</v>
      </c>
      <c r="I18" s="18"/>
      <c r="J18" s="8"/>
      <c r="K18" s="7"/>
      <c r="L18" s="18" t="s">
        <v>94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8"/>
    </row>
    <row r="19" spans="1:25" ht="51.75" thickBot="1" x14ac:dyDescent="0.3">
      <c r="A19" s="43" t="s">
        <v>59</v>
      </c>
      <c r="B19" s="19" t="s">
        <v>60</v>
      </c>
      <c r="C19" s="20" t="s">
        <v>61</v>
      </c>
      <c r="D19" s="20" t="s">
        <v>62</v>
      </c>
      <c r="E19" s="20" t="s">
        <v>63</v>
      </c>
      <c r="F19" s="20" t="s">
        <v>64</v>
      </c>
      <c r="G19" s="20" t="s">
        <v>65</v>
      </c>
      <c r="H19" s="20" t="s">
        <v>66</v>
      </c>
      <c r="I19" s="20" t="s">
        <v>67</v>
      </c>
      <c r="J19" s="21" t="s">
        <v>68</v>
      </c>
      <c r="K19" s="19" t="s">
        <v>69</v>
      </c>
      <c r="L19" s="20" t="s">
        <v>70</v>
      </c>
      <c r="M19" s="20" t="s">
        <v>71</v>
      </c>
      <c r="N19" s="20" t="s">
        <v>72</v>
      </c>
      <c r="O19" s="20" t="s">
        <v>73</v>
      </c>
      <c r="P19" s="20" t="s">
        <v>74</v>
      </c>
      <c r="Q19" s="20" t="s">
        <v>75</v>
      </c>
      <c r="R19" s="20" t="s">
        <v>76</v>
      </c>
      <c r="S19" s="20" t="s">
        <v>77</v>
      </c>
      <c r="T19" s="20" t="s">
        <v>78</v>
      </c>
      <c r="U19" s="20" t="s">
        <v>79</v>
      </c>
      <c r="V19" s="20" t="s">
        <v>80</v>
      </c>
      <c r="W19" s="20" t="s">
        <v>81</v>
      </c>
      <c r="X19" s="20" t="s">
        <v>82</v>
      </c>
      <c r="Y19" s="21" t="s">
        <v>83</v>
      </c>
    </row>
    <row r="20" spans="1:25" ht="25.5" x14ac:dyDescent="0.25">
      <c r="A20" s="44" t="s">
        <v>84</v>
      </c>
      <c r="B20" s="9">
        <v>1</v>
      </c>
      <c r="C20" s="22" t="s">
        <v>95</v>
      </c>
      <c r="D20" s="22" t="s">
        <v>96</v>
      </c>
      <c r="E20" s="22" t="s">
        <v>87</v>
      </c>
      <c r="F20" s="22" t="s">
        <v>84</v>
      </c>
      <c r="G20" s="22" t="s">
        <v>84</v>
      </c>
      <c r="H20" s="23" t="s">
        <v>88</v>
      </c>
      <c r="I20" s="24">
        <v>150</v>
      </c>
      <c r="J20" s="47"/>
      <c r="K20" s="9">
        <v>1</v>
      </c>
      <c r="L20" s="25"/>
      <c r="M20" s="26"/>
      <c r="N20" s="27">
        <f>IF(M20&gt;0,ROUND(L20/M20,4),0)</f>
        <v>0</v>
      </c>
      <c r="O20" s="28"/>
      <c r="P20" s="29"/>
      <c r="Q20" s="27">
        <f>ROUND(ROUND(N20,4)*(1-O20),4)</f>
        <v>0</v>
      </c>
      <c r="R20" s="27">
        <f>ROUND(ROUND(Q20,4)*(1+P20),4)</f>
        <v>0</v>
      </c>
      <c r="S20" s="27">
        <f>ROUND($I20*Q20,4)</f>
        <v>0</v>
      </c>
      <c r="T20" s="27">
        <f>ROUND($I20*R20,4)</f>
        <v>0</v>
      </c>
      <c r="U20" s="30"/>
      <c r="V20" s="30"/>
      <c r="W20" s="30"/>
      <c r="X20" s="30"/>
      <c r="Y20" s="31"/>
    </row>
    <row r="21" spans="1:25" ht="25.5" x14ac:dyDescent="0.25">
      <c r="A21" s="62" t="s">
        <v>84</v>
      </c>
      <c r="B21" s="11">
        <v>2</v>
      </c>
      <c r="C21" s="52" t="s">
        <v>97</v>
      </c>
      <c r="D21" s="52" t="s">
        <v>96</v>
      </c>
      <c r="E21" s="52" t="s">
        <v>87</v>
      </c>
      <c r="F21" s="52" t="s">
        <v>84</v>
      </c>
      <c r="G21" s="52" t="s">
        <v>84</v>
      </c>
      <c r="H21" s="53" t="s">
        <v>88</v>
      </c>
      <c r="I21" s="54">
        <v>70</v>
      </c>
      <c r="J21" s="63"/>
      <c r="K21" s="11">
        <v>1</v>
      </c>
      <c r="L21" s="55"/>
      <c r="M21" s="56"/>
      <c r="N21" s="57">
        <f>IF(M21&gt;0,ROUND(L21/M21,4),0)</f>
        <v>0</v>
      </c>
      <c r="O21" s="58"/>
      <c r="P21" s="59"/>
      <c r="Q21" s="57">
        <f>ROUND(ROUND(N21,4)*(1-O21),4)</f>
        <v>0</v>
      </c>
      <c r="R21" s="57">
        <f>ROUND(ROUND(Q21,4)*(1+P21),4)</f>
        <v>0</v>
      </c>
      <c r="S21" s="57">
        <f>ROUND($I21*Q21,4)</f>
        <v>0</v>
      </c>
      <c r="T21" s="57">
        <f>ROUND($I21*R21,4)</f>
        <v>0</v>
      </c>
      <c r="U21" s="60"/>
      <c r="V21" s="60"/>
      <c r="W21" s="60"/>
      <c r="X21" s="60"/>
      <c r="Y21" s="61"/>
    </row>
    <row r="22" spans="1:25" ht="26.25" thickBot="1" x14ac:dyDescent="0.3">
      <c r="A22" s="45" t="s">
        <v>84</v>
      </c>
      <c r="B22" s="13">
        <v>3</v>
      </c>
      <c r="C22" s="32" t="s">
        <v>98</v>
      </c>
      <c r="D22" s="32" t="s">
        <v>99</v>
      </c>
      <c r="E22" s="32" t="s">
        <v>87</v>
      </c>
      <c r="F22" s="32" t="s">
        <v>84</v>
      </c>
      <c r="G22" s="32" t="s">
        <v>84</v>
      </c>
      <c r="H22" s="33" t="s">
        <v>88</v>
      </c>
      <c r="I22" s="34">
        <v>1550</v>
      </c>
      <c r="J22" s="48"/>
      <c r="K22" s="13">
        <v>1</v>
      </c>
      <c r="L22" s="35"/>
      <c r="M22" s="36"/>
      <c r="N22" s="37">
        <f>IF(M22&gt;0,ROUND(L22/M22,4),0)</f>
        <v>0</v>
      </c>
      <c r="O22" s="38"/>
      <c r="P22" s="39"/>
      <c r="Q22" s="37">
        <f>ROUND(ROUND(N22,4)*(1-O22),4)</f>
        <v>0</v>
      </c>
      <c r="R22" s="37">
        <f>ROUND(ROUND(Q22,4)*(1+P22),4)</f>
        <v>0</v>
      </c>
      <c r="S22" s="37">
        <f>ROUND($I22*Q22,4)</f>
        <v>0</v>
      </c>
      <c r="T22" s="37">
        <f>ROUND($I22*R22,4)</f>
        <v>0</v>
      </c>
      <c r="U22" s="40"/>
      <c r="V22" s="40"/>
      <c r="W22" s="40"/>
      <c r="X22" s="40"/>
      <c r="Y22" s="41"/>
    </row>
    <row r="23" spans="1:25" ht="13.5" thickBot="1" x14ac:dyDescent="0.3">
      <c r="R23" s="49" t="s">
        <v>90</v>
      </c>
      <c r="S23" s="50">
        <f>SUM(S20:S22)</f>
        <v>0</v>
      </c>
      <c r="T23" s="51">
        <f>SUM(T20:T22)</f>
        <v>0</v>
      </c>
    </row>
    <row r="25" spans="1:25" ht="13.5" thickBot="1" x14ac:dyDescent="0.3"/>
    <row r="26" spans="1:25" ht="13.5" thickBot="1" x14ac:dyDescent="0.3">
      <c r="A26" s="42" t="s">
        <v>54</v>
      </c>
      <c r="B26" s="46" t="s">
        <v>100</v>
      </c>
      <c r="C26" s="18" t="s">
        <v>101</v>
      </c>
      <c r="D26" s="18"/>
      <c r="E26" s="18"/>
      <c r="F26" s="18"/>
      <c r="G26" s="18"/>
      <c r="H26" s="18" t="s">
        <v>57</v>
      </c>
      <c r="I26" s="18"/>
      <c r="J26" s="8"/>
      <c r="K26" s="7"/>
      <c r="L26" s="18" t="s">
        <v>102</v>
      </c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8"/>
    </row>
    <row r="27" spans="1:25" ht="51.75" thickBot="1" x14ac:dyDescent="0.3">
      <c r="A27" s="43" t="s">
        <v>59</v>
      </c>
      <c r="B27" s="19" t="s">
        <v>60</v>
      </c>
      <c r="C27" s="20" t="s">
        <v>61</v>
      </c>
      <c r="D27" s="20" t="s">
        <v>62</v>
      </c>
      <c r="E27" s="20" t="s">
        <v>63</v>
      </c>
      <c r="F27" s="20" t="s">
        <v>64</v>
      </c>
      <c r="G27" s="20" t="s">
        <v>65</v>
      </c>
      <c r="H27" s="20" t="s">
        <v>66</v>
      </c>
      <c r="I27" s="20" t="s">
        <v>67</v>
      </c>
      <c r="J27" s="21" t="s">
        <v>68</v>
      </c>
      <c r="K27" s="19" t="s">
        <v>69</v>
      </c>
      <c r="L27" s="20" t="s">
        <v>70</v>
      </c>
      <c r="M27" s="20" t="s">
        <v>71</v>
      </c>
      <c r="N27" s="20" t="s">
        <v>72</v>
      </c>
      <c r="O27" s="20" t="s">
        <v>73</v>
      </c>
      <c r="P27" s="20" t="s">
        <v>74</v>
      </c>
      <c r="Q27" s="20" t="s">
        <v>75</v>
      </c>
      <c r="R27" s="20" t="s">
        <v>76</v>
      </c>
      <c r="S27" s="20" t="s">
        <v>77</v>
      </c>
      <c r="T27" s="20" t="s">
        <v>78</v>
      </c>
      <c r="U27" s="20" t="s">
        <v>79</v>
      </c>
      <c r="V27" s="20" t="s">
        <v>80</v>
      </c>
      <c r="W27" s="20" t="s">
        <v>81</v>
      </c>
      <c r="X27" s="20" t="s">
        <v>82</v>
      </c>
      <c r="Y27" s="21" t="s">
        <v>83</v>
      </c>
    </row>
    <row r="28" spans="1:25" ht="25.5" x14ac:dyDescent="0.25">
      <c r="A28" s="44" t="s">
        <v>84</v>
      </c>
      <c r="B28" s="9">
        <v>1</v>
      </c>
      <c r="C28" s="22" t="s">
        <v>103</v>
      </c>
      <c r="D28" s="22" t="s">
        <v>104</v>
      </c>
      <c r="E28" s="22" t="s">
        <v>87</v>
      </c>
      <c r="F28" s="22" t="s">
        <v>84</v>
      </c>
      <c r="G28" s="22" t="s">
        <v>84</v>
      </c>
      <c r="H28" s="23" t="s">
        <v>88</v>
      </c>
      <c r="I28" s="24">
        <v>320</v>
      </c>
      <c r="J28" s="47"/>
      <c r="K28" s="9">
        <v>1</v>
      </c>
      <c r="L28" s="25"/>
      <c r="M28" s="26"/>
      <c r="N28" s="27">
        <f>IF(M28&gt;0,ROUND(L28/M28,4),0)</f>
        <v>0</v>
      </c>
      <c r="O28" s="28"/>
      <c r="P28" s="29"/>
      <c r="Q28" s="27">
        <f>ROUND(ROUND(N28,4)*(1-O28),4)</f>
        <v>0</v>
      </c>
      <c r="R28" s="27">
        <f>ROUND(ROUND(Q28,4)*(1+P28),4)</f>
        <v>0</v>
      </c>
      <c r="S28" s="27">
        <f>ROUND($I28*Q28,4)</f>
        <v>0</v>
      </c>
      <c r="T28" s="27">
        <f>ROUND($I28*R28,4)</f>
        <v>0</v>
      </c>
      <c r="U28" s="30"/>
      <c r="V28" s="30"/>
      <c r="W28" s="30"/>
      <c r="X28" s="30"/>
      <c r="Y28" s="31"/>
    </row>
    <row r="29" spans="1:25" ht="38.25" x14ac:dyDescent="0.25">
      <c r="A29" s="62" t="s">
        <v>84</v>
      </c>
      <c r="B29" s="11">
        <v>2</v>
      </c>
      <c r="C29" s="52" t="s">
        <v>105</v>
      </c>
      <c r="D29" s="52" t="s">
        <v>106</v>
      </c>
      <c r="E29" s="52" t="s">
        <v>87</v>
      </c>
      <c r="F29" s="52" t="s">
        <v>84</v>
      </c>
      <c r="G29" s="52" t="s">
        <v>84</v>
      </c>
      <c r="H29" s="53" t="s">
        <v>88</v>
      </c>
      <c r="I29" s="54">
        <v>540</v>
      </c>
      <c r="J29" s="63"/>
      <c r="K29" s="11">
        <v>1</v>
      </c>
      <c r="L29" s="55"/>
      <c r="M29" s="56"/>
      <c r="N29" s="57">
        <f>IF(M29&gt;0,ROUND(L29/M29,4),0)</f>
        <v>0</v>
      </c>
      <c r="O29" s="58"/>
      <c r="P29" s="59"/>
      <c r="Q29" s="57">
        <f>ROUND(ROUND(N29,4)*(1-O29),4)</f>
        <v>0</v>
      </c>
      <c r="R29" s="57">
        <f>ROUND(ROUND(Q29,4)*(1+P29),4)</f>
        <v>0</v>
      </c>
      <c r="S29" s="57">
        <f>ROUND($I29*Q29,4)</f>
        <v>0</v>
      </c>
      <c r="T29" s="57">
        <f>ROUND($I29*R29,4)</f>
        <v>0</v>
      </c>
      <c r="U29" s="60"/>
      <c r="V29" s="60"/>
      <c r="W29" s="60"/>
      <c r="X29" s="60"/>
      <c r="Y29" s="61"/>
    </row>
    <row r="30" spans="1:25" ht="39" thickBot="1" x14ac:dyDescent="0.3">
      <c r="A30" s="45" t="s">
        <v>84</v>
      </c>
      <c r="B30" s="13">
        <v>3</v>
      </c>
      <c r="C30" s="32" t="s">
        <v>107</v>
      </c>
      <c r="D30" s="32" t="s">
        <v>108</v>
      </c>
      <c r="E30" s="32" t="s">
        <v>87</v>
      </c>
      <c r="F30" s="32" t="s">
        <v>84</v>
      </c>
      <c r="G30" s="32" t="s">
        <v>84</v>
      </c>
      <c r="H30" s="33" t="s">
        <v>88</v>
      </c>
      <c r="I30" s="34">
        <v>250</v>
      </c>
      <c r="J30" s="48"/>
      <c r="K30" s="13">
        <v>1</v>
      </c>
      <c r="L30" s="35"/>
      <c r="M30" s="36"/>
      <c r="N30" s="37">
        <f>IF(M30&gt;0,ROUND(L30/M30,4),0)</f>
        <v>0</v>
      </c>
      <c r="O30" s="38"/>
      <c r="P30" s="39"/>
      <c r="Q30" s="37">
        <f>ROUND(ROUND(N30,4)*(1-O30),4)</f>
        <v>0</v>
      </c>
      <c r="R30" s="37">
        <f>ROUND(ROUND(Q30,4)*(1+P30),4)</f>
        <v>0</v>
      </c>
      <c r="S30" s="37">
        <f>ROUND($I30*Q30,4)</f>
        <v>0</v>
      </c>
      <c r="T30" s="37">
        <f>ROUND($I30*R30,4)</f>
        <v>0</v>
      </c>
      <c r="U30" s="40"/>
      <c r="V30" s="40"/>
      <c r="W30" s="40"/>
      <c r="X30" s="40"/>
      <c r="Y30" s="41"/>
    </row>
    <row r="31" spans="1:25" ht="13.5" thickBot="1" x14ac:dyDescent="0.3">
      <c r="R31" s="49" t="s">
        <v>90</v>
      </c>
      <c r="S31" s="50">
        <f>SUM(S28:S30)</f>
        <v>0</v>
      </c>
      <c r="T31" s="51">
        <f>SUM(T28:T30)</f>
        <v>0</v>
      </c>
    </row>
    <row r="33" spans="1:25" ht="13.5" thickBot="1" x14ac:dyDescent="0.3"/>
    <row r="34" spans="1:25" ht="13.5" thickBot="1" x14ac:dyDescent="0.3">
      <c r="A34" s="42" t="s">
        <v>54</v>
      </c>
      <c r="B34" s="46" t="s">
        <v>109</v>
      </c>
      <c r="C34" s="18" t="s">
        <v>110</v>
      </c>
      <c r="D34" s="18"/>
      <c r="E34" s="18"/>
      <c r="F34" s="18"/>
      <c r="G34" s="18"/>
      <c r="H34" s="18" t="s">
        <v>57</v>
      </c>
      <c r="I34" s="18"/>
      <c r="J34" s="8"/>
      <c r="K34" s="7"/>
      <c r="L34" s="18" t="s">
        <v>111</v>
      </c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8"/>
    </row>
    <row r="35" spans="1:25" ht="51.75" thickBot="1" x14ac:dyDescent="0.3">
      <c r="A35" s="43" t="s">
        <v>59</v>
      </c>
      <c r="B35" s="19" t="s">
        <v>60</v>
      </c>
      <c r="C35" s="20" t="s">
        <v>61</v>
      </c>
      <c r="D35" s="20" t="s">
        <v>62</v>
      </c>
      <c r="E35" s="20" t="s">
        <v>63</v>
      </c>
      <c r="F35" s="20" t="s">
        <v>64</v>
      </c>
      <c r="G35" s="20" t="s">
        <v>65</v>
      </c>
      <c r="H35" s="20" t="s">
        <v>66</v>
      </c>
      <c r="I35" s="20" t="s">
        <v>67</v>
      </c>
      <c r="J35" s="21" t="s">
        <v>68</v>
      </c>
      <c r="K35" s="19" t="s">
        <v>69</v>
      </c>
      <c r="L35" s="20" t="s">
        <v>70</v>
      </c>
      <c r="M35" s="20" t="s">
        <v>71</v>
      </c>
      <c r="N35" s="20" t="s">
        <v>72</v>
      </c>
      <c r="O35" s="20" t="s">
        <v>73</v>
      </c>
      <c r="P35" s="20" t="s">
        <v>74</v>
      </c>
      <c r="Q35" s="20" t="s">
        <v>75</v>
      </c>
      <c r="R35" s="20" t="s">
        <v>76</v>
      </c>
      <c r="S35" s="20" t="s">
        <v>77</v>
      </c>
      <c r="T35" s="20" t="s">
        <v>78</v>
      </c>
      <c r="U35" s="20" t="s">
        <v>79</v>
      </c>
      <c r="V35" s="20" t="s">
        <v>80</v>
      </c>
      <c r="W35" s="20" t="s">
        <v>81</v>
      </c>
      <c r="X35" s="20" t="s">
        <v>82</v>
      </c>
      <c r="Y35" s="21" t="s">
        <v>83</v>
      </c>
    </row>
    <row r="36" spans="1:25" ht="25.5" x14ac:dyDescent="0.25">
      <c r="A36" s="44" t="s">
        <v>84</v>
      </c>
      <c r="B36" s="9">
        <v>1</v>
      </c>
      <c r="C36" s="22" t="s">
        <v>112</v>
      </c>
      <c r="D36" s="22" t="s">
        <v>113</v>
      </c>
      <c r="E36" s="22" t="s">
        <v>87</v>
      </c>
      <c r="F36" s="22" t="s">
        <v>84</v>
      </c>
      <c r="G36" s="22" t="s">
        <v>84</v>
      </c>
      <c r="H36" s="23" t="s">
        <v>88</v>
      </c>
      <c r="I36" s="24">
        <v>140</v>
      </c>
      <c r="J36" s="47"/>
      <c r="K36" s="9">
        <v>1</v>
      </c>
      <c r="L36" s="25"/>
      <c r="M36" s="26"/>
      <c r="N36" s="27">
        <f>IF(M36&gt;0,ROUND(L36/M36,4),0)</f>
        <v>0</v>
      </c>
      <c r="O36" s="28"/>
      <c r="P36" s="29"/>
      <c r="Q36" s="27">
        <f>ROUND(ROUND(N36,4)*(1-O36),4)</f>
        <v>0</v>
      </c>
      <c r="R36" s="27">
        <f>ROUND(ROUND(Q36,4)*(1+P36),4)</f>
        <v>0</v>
      </c>
      <c r="S36" s="27">
        <f>ROUND($I36*Q36,4)</f>
        <v>0</v>
      </c>
      <c r="T36" s="27">
        <f>ROUND($I36*R36,4)</f>
        <v>0</v>
      </c>
      <c r="U36" s="30"/>
      <c r="V36" s="30"/>
      <c r="W36" s="30"/>
      <c r="X36" s="30"/>
      <c r="Y36" s="31"/>
    </row>
    <row r="37" spans="1:25" ht="26.25" thickBot="1" x14ac:dyDescent="0.3">
      <c r="A37" s="45" t="s">
        <v>84</v>
      </c>
      <c r="B37" s="13">
        <v>2</v>
      </c>
      <c r="C37" s="32" t="s">
        <v>114</v>
      </c>
      <c r="D37" s="32" t="s">
        <v>115</v>
      </c>
      <c r="E37" s="32" t="s">
        <v>87</v>
      </c>
      <c r="F37" s="32" t="s">
        <v>116</v>
      </c>
      <c r="G37" s="32" t="s">
        <v>84</v>
      </c>
      <c r="H37" s="33" t="s">
        <v>117</v>
      </c>
      <c r="I37" s="34">
        <v>76</v>
      </c>
      <c r="J37" s="48"/>
      <c r="K37" s="13">
        <v>1</v>
      </c>
      <c r="L37" s="35"/>
      <c r="M37" s="36"/>
      <c r="N37" s="37">
        <f>IF(M37&gt;0,ROUND(L37/M37,4),0)</f>
        <v>0</v>
      </c>
      <c r="O37" s="38"/>
      <c r="P37" s="39"/>
      <c r="Q37" s="37">
        <f>ROUND(ROUND(N37,4)*(1-O37),4)</f>
        <v>0</v>
      </c>
      <c r="R37" s="37">
        <f>ROUND(ROUND(Q37,4)*(1+P37),4)</f>
        <v>0</v>
      </c>
      <c r="S37" s="37">
        <f>ROUND($I37*Q37,4)</f>
        <v>0</v>
      </c>
      <c r="T37" s="37">
        <f>ROUND($I37*R37,4)</f>
        <v>0</v>
      </c>
      <c r="U37" s="40"/>
      <c r="V37" s="40"/>
      <c r="W37" s="40"/>
      <c r="X37" s="40"/>
      <c r="Y37" s="41"/>
    </row>
    <row r="38" spans="1:25" ht="13.5" thickBot="1" x14ac:dyDescent="0.3">
      <c r="R38" s="49" t="s">
        <v>90</v>
      </c>
      <c r="S38" s="50">
        <f>SUM(S36:S37)</f>
        <v>0</v>
      </c>
      <c r="T38" s="51">
        <f>SUM(T36:T37)</f>
        <v>0</v>
      </c>
    </row>
    <row r="40" spans="1:25" ht="13.5" thickBot="1" x14ac:dyDescent="0.3"/>
    <row r="41" spans="1:25" ht="13.5" thickBot="1" x14ac:dyDescent="0.3">
      <c r="A41" s="42" t="s">
        <v>54</v>
      </c>
      <c r="B41" s="46" t="s">
        <v>118</v>
      </c>
      <c r="C41" s="18" t="s">
        <v>119</v>
      </c>
      <c r="D41" s="18"/>
      <c r="E41" s="18"/>
      <c r="F41" s="18"/>
      <c r="G41" s="18"/>
      <c r="H41" s="18" t="s">
        <v>57</v>
      </c>
      <c r="I41" s="18"/>
      <c r="J41" s="8"/>
      <c r="K41" s="7"/>
      <c r="L41" s="18" t="s">
        <v>120</v>
      </c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8"/>
    </row>
    <row r="42" spans="1:25" ht="51.75" thickBot="1" x14ac:dyDescent="0.3">
      <c r="A42" s="43" t="s">
        <v>59</v>
      </c>
      <c r="B42" s="19" t="s">
        <v>60</v>
      </c>
      <c r="C42" s="20" t="s">
        <v>61</v>
      </c>
      <c r="D42" s="20" t="s">
        <v>62</v>
      </c>
      <c r="E42" s="20" t="s">
        <v>63</v>
      </c>
      <c r="F42" s="20" t="s">
        <v>64</v>
      </c>
      <c r="G42" s="20" t="s">
        <v>65</v>
      </c>
      <c r="H42" s="20" t="s">
        <v>66</v>
      </c>
      <c r="I42" s="20" t="s">
        <v>67</v>
      </c>
      <c r="J42" s="21" t="s">
        <v>68</v>
      </c>
      <c r="K42" s="19" t="s">
        <v>69</v>
      </c>
      <c r="L42" s="20" t="s">
        <v>70</v>
      </c>
      <c r="M42" s="20" t="s">
        <v>71</v>
      </c>
      <c r="N42" s="20" t="s">
        <v>72</v>
      </c>
      <c r="O42" s="20" t="s">
        <v>73</v>
      </c>
      <c r="P42" s="20" t="s">
        <v>74</v>
      </c>
      <c r="Q42" s="20" t="s">
        <v>75</v>
      </c>
      <c r="R42" s="20" t="s">
        <v>76</v>
      </c>
      <c r="S42" s="20" t="s">
        <v>77</v>
      </c>
      <c r="T42" s="20" t="s">
        <v>78</v>
      </c>
      <c r="U42" s="20" t="s">
        <v>79</v>
      </c>
      <c r="V42" s="20" t="s">
        <v>80</v>
      </c>
      <c r="W42" s="20" t="s">
        <v>81</v>
      </c>
      <c r="X42" s="20" t="s">
        <v>82</v>
      </c>
      <c r="Y42" s="21" t="s">
        <v>83</v>
      </c>
    </row>
    <row r="43" spans="1:25" ht="25.5" x14ac:dyDescent="0.25">
      <c r="A43" s="44" t="s">
        <v>84</v>
      </c>
      <c r="B43" s="9">
        <v>1</v>
      </c>
      <c r="C43" s="22" t="s">
        <v>121</v>
      </c>
      <c r="D43" s="22" t="s">
        <v>87</v>
      </c>
      <c r="E43" s="22" t="s">
        <v>84</v>
      </c>
      <c r="F43" s="22" t="s">
        <v>84</v>
      </c>
      <c r="G43" s="22" t="s">
        <v>84</v>
      </c>
      <c r="H43" s="23" t="s">
        <v>122</v>
      </c>
      <c r="I43" s="24">
        <v>160</v>
      </c>
      <c r="J43" s="47"/>
      <c r="K43" s="9">
        <v>1</v>
      </c>
      <c r="L43" s="25"/>
      <c r="M43" s="26"/>
      <c r="N43" s="27">
        <f>IF(M43&gt;0,ROUND(L43/M43,4),0)</f>
        <v>0</v>
      </c>
      <c r="O43" s="28"/>
      <c r="P43" s="29"/>
      <c r="Q43" s="27">
        <f>ROUND(ROUND(N43,4)*(1-O43),4)</f>
        <v>0</v>
      </c>
      <c r="R43" s="27">
        <f>ROUND(ROUND(Q43,4)*(1+P43),4)</f>
        <v>0</v>
      </c>
      <c r="S43" s="27">
        <f>ROUND($I43*Q43,4)</f>
        <v>0</v>
      </c>
      <c r="T43" s="27">
        <f>ROUND($I43*R43,4)</f>
        <v>0</v>
      </c>
      <c r="U43" s="30"/>
      <c r="V43" s="30"/>
      <c r="W43" s="30"/>
      <c r="X43" s="30"/>
      <c r="Y43" s="31"/>
    </row>
    <row r="44" spans="1:25" ht="39" thickBot="1" x14ac:dyDescent="0.3">
      <c r="A44" s="45" t="s">
        <v>84</v>
      </c>
      <c r="B44" s="13">
        <v>2</v>
      </c>
      <c r="C44" s="32" t="s">
        <v>123</v>
      </c>
      <c r="D44" s="32" t="s">
        <v>87</v>
      </c>
      <c r="E44" s="32" t="s">
        <v>84</v>
      </c>
      <c r="F44" s="32" t="s">
        <v>84</v>
      </c>
      <c r="G44" s="32" t="s">
        <v>124</v>
      </c>
      <c r="H44" s="33" t="s">
        <v>125</v>
      </c>
      <c r="I44" s="34">
        <v>700</v>
      </c>
      <c r="J44" s="48"/>
      <c r="K44" s="13">
        <v>1</v>
      </c>
      <c r="L44" s="35"/>
      <c r="M44" s="36"/>
      <c r="N44" s="37">
        <f>IF(M44&gt;0,ROUND(L44/M44,4),0)</f>
        <v>0</v>
      </c>
      <c r="O44" s="38"/>
      <c r="P44" s="39"/>
      <c r="Q44" s="37">
        <f>ROUND(ROUND(N44,4)*(1-O44),4)</f>
        <v>0</v>
      </c>
      <c r="R44" s="37">
        <f>ROUND(ROUND(Q44,4)*(1+P44),4)</f>
        <v>0</v>
      </c>
      <c r="S44" s="37">
        <f>ROUND($I44*Q44,4)</f>
        <v>0</v>
      </c>
      <c r="T44" s="37">
        <f>ROUND($I44*R44,4)</f>
        <v>0</v>
      </c>
      <c r="U44" s="40"/>
      <c r="V44" s="40"/>
      <c r="W44" s="40"/>
      <c r="X44" s="40"/>
      <c r="Y44" s="41"/>
    </row>
    <row r="45" spans="1:25" ht="13.5" thickBot="1" x14ac:dyDescent="0.3">
      <c r="R45" s="49" t="s">
        <v>90</v>
      </c>
      <c r="S45" s="50">
        <f>SUM(S43:S44)</f>
        <v>0</v>
      </c>
      <c r="T45" s="51">
        <f>SUM(T43:T44)</f>
        <v>0</v>
      </c>
    </row>
    <row r="47" spans="1:25" ht="13.5" thickBot="1" x14ac:dyDescent="0.3"/>
    <row r="48" spans="1:25" ht="13.5" thickBot="1" x14ac:dyDescent="0.3">
      <c r="A48" s="42" t="s">
        <v>54</v>
      </c>
      <c r="B48" s="46" t="s">
        <v>126</v>
      </c>
      <c r="C48" s="18" t="s">
        <v>127</v>
      </c>
      <c r="D48" s="18"/>
      <c r="E48" s="18"/>
      <c r="F48" s="18"/>
      <c r="G48" s="18"/>
      <c r="H48" s="18" t="s">
        <v>93</v>
      </c>
      <c r="I48" s="18"/>
      <c r="J48" s="8"/>
      <c r="K48" s="7"/>
      <c r="L48" s="18" t="s">
        <v>128</v>
      </c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8"/>
    </row>
    <row r="49" spans="1:25" ht="51.75" thickBot="1" x14ac:dyDescent="0.3">
      <c r="A49" s="43" t="s">
        <v>59</v>
      </c>
      <c r="B49" s="19" t="s">
        <v>60</v>
      </c>
      <c r="C49" s="20" t="s">
        <v>61</v>
      </c>
      <c r="D49" s="20" t="s">
        <v>62</v>
      </c>
      <c r="E49" s="20" t="s">
        <v>63</v>
      </c>
      <c r="F49" s="20" t="s">
        <v>64</v>
      </c>
      <c r="G49" s="20" t="s">
        <v>65</v>
      </c>
      <c r="H49" s="20" t="s">
        <v>66</v>
      </c>
      <c r="I49" s="20" t="s">
        <v>67</v>
      </c>
      <c r="J49" s="21" t="s">
        <v>68</v>
      </c>
      <c r="K49" s="19" t="s">
        <v>69</v>
      </c>
      <c r="L49" s="20" t="s">
        <v>70</v>
      </c>
      <c r="M49" s="20" t="s">
        <v>71</v>
      </c>
      <c r="N49" s="20" t="s">
        <v>72</v>
      </c>
      <c r="O49" s="20" t="s">
        <v>73</v>
      </c>
      <c r="P49" s="20" t="s">
        <v>74</v>
      </c>
      <c r="Q49" s="20" t="s">
        <v>75</v>
      </c>
      <c r="R49" s="20" t="s">
        <v>76</v>
      </c>
      <c r="S49" s="20" t="s">
        <v>77</v>
      </c>
      <c r="T49" s="20" t="s">
        <v>78</v>
      </c>
      <c r="U49" s="20" t="s">
        <v>79</v>
      </c>
      <c r="V49" s="20" t="s">
        <v>80</v>
      </c>
      <c r="W49" s="20" t="s">
        <v>81</v>
      </c>
      <c r="X49" s="20" t="s">
        <v>82</v>
      </c>
      <c r="Y49" s="21" t="s">
        <v>83</v>
      </c>
    </row>
    <row r="50" spans="1:25" ht="38.25" x14ac:dyDescent="0.25">
      <c r="A50" s="44" t="s">
        <v>84</v>
      </c>
      <c r="B50" s="9">
        <v>1</v>
      </c>
      <c r="C50" s="22" t="s">
        <v>129</v>
      </c>
      <c r="D50" s="22" t="s">
        <v>87</v>
      </c>
      <c r="E50" s="22" t="s">
        <v>130</v>
      </c>
      <c r="F50" s="22" t="s">
        <v>84</v>
      </c>
      <c r="G50" s="22" t="s">
        <v>84</v>
      </c>
      <c r="H50" s="23" t="s">
        <v>88</v>
      </c>
      <c r="I50" s="24">
        <v>90</v>
      </c>
      <c r="J50" s="47"/>
      <c r="K50" s="9">
        <v>1</v>
      </c>
      <c r="L50" s="25"/>
      <c r="M50" s="26"/>
      <c r="N50" s="27">
        <f>IF(M50&gt;0,ROUND(L50/M50,4),0)</f>
        <v>0</v>
      </c>
      <c r="O50" s="28"/>
      <c r="P50" s="29"/>
      <c r="Q50" s="27">
        <f>ROUND(ROUND(N50,4)*(1-O50),4)</f>
        <v>0</v>
      </c>
      <c r="R50" s="27">
        <f>ROUND(ROUND(Q50,4)*(1+P50),4)</f>
        <v>0</v>
      </c>
      <c r="S50" s="27">
        <f>ROUND($I50*Q50,4)</f>
        <v>0</v>
      </c>
      <c r="T50" s="27">
        <f>ROUND($I50*R50,4)</f>
        <v>0</v>
      </c>
      <c r="U50" s="30"/>
      <c r="V50" s="30"/>
      <c r="W50" s="30"/>
      <c r="X50" s="30"/>
      <c r="Y50" s="31"/>
    </row>
    <row r="51" spans="1:25" ht="38.25" x14ac:dyDescent="0.25">
      <c r="A51" s="62" t="s">
        <v>84</v>
      </c>
      <c r="B51" s="11">
        <v>2</v>
      </c>
      <c r="C51" s="52" t="s">
        <v>131</v>
      </c>
      <c r="D51" s="52" t="s">
        <v>132</v>
      </c>
      <c r="E51" s="52" t="s">
        <v>133</v>
      </c>
      <c r="F51" s="52" t="s">
        <v>87</v>
      </c>
      <c r="G51" s="52" t="s">
        <v>84</v>
      </c>
      <c r="H51" s="53" t="s">
        <v>88</v>
      </c>
      <c r="I51" s="54">
        <v>30</v>
      </c>
      <c r="J51" s="63"/>
      <c r="K51" s="11">
        <v>1</v>
      </c>
      <c r="L51" s="55"/>
      <c r="M51" s="56"/>
      <c r="N51" s="57">
        <f>IF(M51&gt;0,ROUND(L51/M51,4),0)</f>
        <v>0</v>
      </c>
      <c r="O51" s="58"/>
      <c r="P51" s="59"/>
      <c r="Q51" s="57">
        <f>ROUND(ROUND(N51,4)*(1-O51),4)</f>
        <v>0</v>
      </c>
      <c r="R51" s="57">
        <f>ROUND(ROUND(Q51,4)*(1+P51),4)</f>
        <v>0</v>
      </c>
      <c r="S51" s="57">
        <f>ROUND($I51*Q51,4)</f>
        <v>0</v>
      </c>
      <c r="T51" s="57">
        <f>ROUND($I51*R51,4)</f>
        <v>0</v>
      </c>
      <c r="U51" s="60"/>
      <c r="V51" s="60"/>
      <c r="W51" s="60"/>
      <c r="X51" s="60"/>
      <c r="Y51" s="61"/>
    </row>
    <row r="52" spans="1:25" ht="39" thickBot="1" x14ac:dyDescent="0.3">
      <c r="A52" s="45" t="s">
        <v>84</v>
      </c>
      <c r="B52" s="13">
        <v>3</v>
      </c>
      <c r="C52" s="32" t="s">
        <v>134</v>
      </c>
      <c r="D52" s="32" t="s">
        <v>87</v>
      </c>
      <c r="E52" s="32" t="s">
        <v>135</v>
      </c>
      <c r="F52" s="32" t="s">
        <v>84</v>
      </c>
      <c r="G52" s="32" t="s">
        <v>84</v>
      </c>
      <c r="H52" s="33" t="s">
        <v>88</v>
      </c>
      <c r="I52" s="34">
        <v>2</v>
      </c>
      <c r="J52" s="48"/>
      <c r="K52" s="13">
        <v>1</v>
      </c>
      <c r="L52" s="35"/>
      <c r="M52" s="36"/>
      <c r="N52" s="37">
        <f>IF(M52&gt;0,ROUND(L52/M52,4),0)</f>
        <v>0</v>
      </c>
      <c r="O52" s="38"/>
      <c r="P52" s="39"/>
      <c r="Q52" s="37">
        <f>ROUND(ROUND(N52,4)*(1-O52),4)</f>
        <v>0</v>
      </c>
      <c r="R52" s="37">
        <f>ROUND(ROUND(Q52,4)*(1+P52),4)</f>
        <v>0</v>
      </c>
      <c r="S52" s="37">
        <f>ROUND($I52*Q52,4)</f>
        <v>0</v>
      </c>
      <c r="T52" s="37">
        <f>ROUND($I52*R52,4)</f>
        <v>0</v>
      </c>
      <c r="U52" s="40"/>
      <c r="V52" s="40"/>
      <c r="W52" s="40"/>
      <c r="X52" s="40"/>
      <c r="Y52" s="41"/>
    </row>
    <row r="53" spans="1:25" ht="13.5" thickBot="1" x14ac:dyDescent="0.3">
      <c r="R53" s="49" t="s">
        <v>90</v>
      </c>
      <c r="S53" s="50">
        <f>SUM(S50:S52)</f>
        <v>0</v>
      </c>
      <c r="T53" s="51">
        <f>SUM(T50:T52)</f>
        <v>0</v>
      </c>
    </row>
  </sheetData>
  <sheetProtection algorithmName="SHA-512" hashValue="C+x02NQwC00H8FSOQyQhXb98F1siUuxa2+zfLgojTdNviiOsIPQHrc44LeJRtEBYb20VNDfmF/Ko/+9fqEaWJg==" saltValue="2hNYX1o2XsqmjN9ioiX6C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1" fitToHeight="0" pageOrder="overThenDown" orientation="landscape" r:id="rId1"/>
  <headerFooter>
    <oddHeader>&amp;ROBR-8A</oddHeader>
    <oddFooter>&amp;LJN št. 16-07/21&amp;RStran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23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25.5703125" style="1" customWidth="1"/>
    <col min="5" max="5" width="20.7109375" style="1" customWidth="1"/>
    <col min="6" max="7" width="11" style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64" t="s">
        <v>51</v>
      </c>
    </row>
    <row r="5" spans="1:25" ht="18" x14ac:dyDescent="0.25">
      <c r="B5" s="65" t="s">
        <v>136</v>
      </c>
      <c r="C5" s="2" t="s">
        <v>137</v>
      </c>
    </row>
    <row r="7" spans="1:25" x14ac:dyDescent="0.25">
      <c r="C7" s="66" t="str">
        <f>IF('2. Podatki o ponudniku'!C5&lt;&gt;"","Naziv ponudnika: " &amp; '2. Podatki o ponudniku'!C5,"")</f>
        <v/>
      </c>
    </row>
    <row r="8" spans="1:25" x14ac:dyDescent="0.25">
      <c r="C8" s="66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42" t="s">
        <v>54</v>
      </c>
      <c r="B11" s="46" t="s">
        <v>55</v>
      </c>
      <c r="C11" s="18" t="s">
        <v>138</v>
      </c>
      <c r="D11" s="18"/>
      <c r="E11" s="18"/>
      <c r="F11" s="18"/>
      <c r="G11" s="18"/>
      <c r="H11" s="18" t="s">
        <v>57</v>
      </c>
      <c r="I11" s="18"/>
      <c r="J11" s="8"/>
      <c r="K11" s="7"/>
      <c r="L11" s="18" t="s">
        <v>139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8"/>
    </row>
    <row r="12" spans="1:25" ht="51.75" thickBot="1" x14ac:dyDescent="0.3">
      <c r="A12" s="43" t="s">
        <v>59</v>
      </c>
      <c r="B12" s="19" t="s">
        <v>60</v>
      </c>
      <c r="C12" s="20" t="s">
        <v>61</v>
      </c>
      <c r="D12" s="20" t="s">
        <v>62</v>
      </c>
      <c r="E12" s="20" t="s">
        <v>63</v>
      </c>
      <c r="F12" s="20" t="s">
        <v>64</v>
      </c>
      <c r="G12" s="20" t="s">
        <v>65</v>
      </c>
      <c r="H12" s="20" t="s">
        <v>66</v>
      </c>
      <c r="I12" s="20" t="s">
        <v>67</v>
      </c>
      <c r="J12" s="21" t="s">
        <v>68</v>
      </c>
      <c r="K12" s="19" t="s">
        <v>69</v>
      </c>
      <c r="L12" s="20" t="s">
        <v>70</v>
      </c>
      <c r="M12" s="20" t="s">
        <v>71</v>
      </c>
      <c r="N12" s="20" t="s">
        <v>72</v>
      </c>
      <c r="O12" s="20" t="s">
        <v>73</v>
      </c>
      <c r="P12" s="20" t="s">
        <v>74</v>
      </c>
      <c r="Q12" s="20" t="s">
        <v>75</v>
      </c>
      <c r="R12" s="20" t="s">
        <v>76</v>
      </c>
      <c r="S12" s="20" t="s">
        <v>77</v>
      </c>
      <c r="T12" s="20" t="s">
        <v>78</v>
      </c>
      <c r="U12" s="20" t="s">
        <v>79</v>
      </c>
      <c r="V12" s="20" t="s">
        <v>80</v>
      </c>
      <c r="W12" s="20" t="s">
        <v>81</v>
      </c>
      <c r="X12" s="20" t="s">
        <v>82</v>
      </c>
      <c r="Y12" s="21" t="s">
        <v>83</v>
      </c>
    </row>
    <row r="13" spans="1:25" ht="38.25" x14ac:dyDescent="0.25">
      <c r="A13" s="44" t="s">
        <v>84</v>
      </c>
      <c r="B13" s="9">
        <v>1</v>
      </c>
      <c r="C13" s="22" t="s">
        <v>140</v>
      </c>
      <c r="D13" s="22" t="s">
        <v>87</v>
      </c>
      <c r="E13" s="22" t="s">
        <v>84</v>
      </c>
      <c r="F13" s="22" t="s">
        <v>84</v>
      </c>
      <c r="G13" s="22" t="s">
        <v>84</v>
      </c>
      <c r="H13" s="23" t="s">
        <v>141</v>
      </c>
      <c r="I13" s="24">
        <v>192</v>
      </c>
      <c r="J13" s="47"/>
      <c r="K13" s="9">
        <v>1</v>
      </c>
      <c r="L13" s="25"/>
      <c r="M13" s="26"/>
      <c r="N13" s="27">
        <f>IF(M13&gt;0,ROUND(L13/M13,4),0)</f>
        <v>0</v>
      </c>
      <c r="O13" s="28"/>
      <c r="P13" s="29"/>
      <c r="Q13" s="27">
        <f>ROUND(ROUND(N13,4)*(1-O13),4)</f>
        <v>0</v>
      </c>
      <c r="R13" s="27">
        <f>ROUND(ROUND(Q13,4)*(1+P13),4)</f>
        <v>0</v>
      </c>
      <c r="S13" s="27">
        <f>ROUND($I13*Q13,4)</f>
        <v>0</v>
      </c>
      <c r="T13" s="27">
        <f>ROUND($I13*R13,4)</f>
        <v>0</v>
      </c>
      <c r="U13" s="30"/>
      <c r="V13" s="30"/>
      <c r="W13" s="30"/>
      <c r="X13" s="30"/>
      <c r="Y13" s="31"/>
    </row>
    <row r="14" spans="1:25" ht="39" thickBot="1" x14ac:dyDescent="0.3">
      <c r="A14" s="45" t="s">
        <v>84</v>
      </c>
      <c r="B14" s="13">
        <v>2</v>
      </c>
      <c r="C14" s="32" t="s">
        <v>142</v>
      </c>
      <c r="D14" s="32" t="s">
        <v>87</v>
      </c>
      <c r="E14" s="32" t="s">
        <v>84</v>
      </c>
      <c r="F14" s="32" t="s">
        <v>84</v>
      </c>
      <c r="G14" s="32" t="s">
        <v>84</v>
      </c>
      <c r="H14" s="33" t="s">
        <v>141</v>
      </c>
      <c r="I14" s="34">
        <v>53000</v>
      </c>
      <c r="J14" s="48"/>
      <c r="K14" s="13">
        <v>1</v>
      </c>
      <c r="L14" s="35"/>
      <c r="M14" s="36"/>
      <c r="N14" s="37">
        <f>IF(M14&gt;0,ROUND(L14/M14,4),0)</f>
        <v>0</v>
      </c>
      <c r="O14" s="38"/>
      <c r="P14" s="39"/>
      <c r="Q14" s="37">
        <f>ROUND(ROUND(N14,4)*(1-O14),4)</f>
        <v>0</v>
      </c>
      <c r="R14" s="37">
        <f>ROUND(ROUND(Q14,4)*(1+P14),4)</f>
        <v>0</v>
      </c>
      <c r="S14" s="37">
        <f>ROUND($I14*Q14,4)</f>
        <v>0</v>
      </c>
      <c r="T14" s="37">
        <f>ROUND($I14*R14,4)</f>
        <v>0</v>
      </c>
      <c r="U14" s="40"/>
      <c r="V14" s="40"/>
      <c r="W14" s="40"/>
      <c r="X14" s="40"/>
      <c r="Y14" s="41"/>
    </row>
    <row r="15" spans="1:25" ht="13.5" thickBot="1" x14ac:dyDescent="0.3">
      <c r="R15" s="49" t="s">
        <v>90</v>
      </c>
      <c r="S15" s="50">
        <f>SUM(S13:S14)</f>
        <v>0</v>
      </c>
      <c r="T15" s="51">
        <f>SUM(T13:T14)</f>
        <v>0</v>
      </c>
    </row>
    <row r="17" spans="1:25" ht="13.5" thickBot="1" x14ac:dyDescent="0.3"/>
    <row r="18" spans="1:25" ht="13.5" thickBot="1" x14ac:dyDescent="0.3">
      <c r="A18" s="42" t="s">
        <v>54</v>
      </c>
      <c r="B18" s="46" t="s">
        <v>91</v>
      </c>
      <c r="C18" s="18" t="s">
        <v>143</v>
      </c>
      <c r="D18" s="18"/>
      <c r="E18" s="18"/>
      <c r="F18" s="18"/>
      <c r="G18" s="18"/>
      <c r="H18" s="18" t="s">
        <v>57</v>
      </c>
      <c r="I18" s="18"/>
      <c r="J18" s="8"/>
      <c r="K18" s="7"/>
      <c r="L18" s="18" t="s">
        <v>144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8"/>
    </row>
    <row r="19" spans="1:25" ht="51.75" thickBot="1" x14ac:dyDescent="0.3">
      <c r="A19" s="43" t="s">
        <v>59</v>
      </c>
      <c r="B19" s="19" t="s">
        <v>60</v>
      </c>
      <c r="C19" s="20" t="s">
        <v>61</v>
      </c>
      <c r="D19" s="20" t="s">
        <v>62</v>
      </c>
      <c r="E19" s="20" t="s">
        <v>63</v>
      </c>
      <c r="F19" s="20" t="s">
        <v>64</v>
      </c>
      <c r="G19" s="20" t="s">
        <v>65</v>
      </c>
      <c r="H19" s="20" t="s">
        <v>66</v>
      </c>
      <c r="I19" s="20" t="s">
        <v>67</v>
      </c>
      <c r="J19" s="21" t="s">
        <v>68</v>
      </c>
      <c r="K19" s="19" t="s">
        <v>69</v>
      </c>
      <c r="L19" s="20" t="s">
        <v>70</v>
      </c>
      <c r="M19" s="20" t="s">
        <v>71</v>
      </c>
      <c r="N19" s="20" t="s">
        <v>72</v>
      </c>
      <c r="O19" s="20" t="s">
        <v>73</v>
      </c>
      <c r="P19" s="20" t="s">
        <v>74</v>
      </c>
      <c r="Q19" s="20" t="s">
        <v>75</v>
      </c>
      <c r="R19" s="20" t="s">
        <v>76</v>
      </c>
      <c r="S19" s="20" t="s">
        <v>77</v>
      </c>
      <c r="T19" s="20" t="s">
        <v>78</v>
      </c>
      <c r="U19" s="20" t="s">
        <v>79</v>
      </c>
      <c r="V19" s="20" t="s">
        <v>80</v>
      </c>
      <c r="W19" s="20" t="s">
        <v>81</v>
      </c>
      <c r="X19" s="20" t="s">
        <v>82</v>
      </c>
      <c r="Y19" s="21" t="s">
        <v>83</v>
      </c>
    </row>
    <row r="20" spans="1:25" ht="38.25" x14ac:dyDescent="0.25">
      <c r="A20" s="44" t="s">
        <v>84</v>
      </c>
      <c r="B20" s="9">
        <v>1</v>
      </c>
      <c r="C20" s="22" t="s">
        <v>145</v>
      </c>
      <c r="D20" s="22" t="s">
        <v>146</v>
      </c>
      <c r="E20" s="22" t="s">
        <v>87</v>
      </c>
      <c r="F20" s="22" t="s">
        <v>84</v>
      </c>
      <c r="G20" s="22" t="s">
        <v>84</v>
      </c>
      <c r="H20" s="23" t="s">
        <v>141</v>
      </c>
      <c r="I20" s="24">
        <v>200</v>
      </c>
      <c r="J20" s="47"/>
      <c r="K20" s="9">
        <v>1</v>
      </c>
      <c r="L20" s="25"/>
      <c r="M20" s="26"/>
      <c r="N20" s="27">
        <f>IF(M20&gt;0,ROUND(L20/M20,4),0)</f>
        <v>0</v>
      </c>
      <c r="O20" s="28"/>
      <c r="P20" s="29"/>
      <c r="Q20" s="27">
        <f>ROUND(ROUND(N20,4)*(1-O20),4)</f>
        <v>0</v>
      </c>
      <c r="R20" s="27">
        <f>ROUND(ROUND(Q20,4)*(1+P20),4)</f>
        <v>0</v>
      </c>
      <c r="S20" s="27">
        <f>ROUND($I20*Q20,4)</f>
        <v>0</v>
      </c>
      <c r="T20" s="27">
        <f>ROUND($I20*R20,4)</f>
        <v>0</v>
      </c>
      <c r="U20" s="30"/>
      <c r="V20" s="30"/>
      <c r="W20" s="30"/>
      <c r="X20" s="30"/>
      <c r="Y20" s="31"/>
    </row>
    <row r="21" spans="1:25" ht="38.25" x14ac:dyDescent="0.25">
      <c r="A21" s="62" t="s">
        <v>84</v>
      </c>
      <c r="B21" s="11">
        <v>2</v>
      </c>
      <c r="C21" s="52" t="s">
        <v>147</v>
      </c>
      <c r="D21" s="52" t="s">
        <v>148</v>
      </c>
      <c r="E21" s="52" t="s">
        <v>87</v>
      </c>
      <c r="F21" s="52" t="s">
        <v>84</v>
      </c>
      <c r="G21" s="52" t="s">
        <v>84</v>
      </c>
      <c r="H21" s="53" t="s">
        <v>141</v>
      </c>
      <c r="I21" s="54">
        <v>200</v>
      </c>
      <c r="J21" s="63"/>
      <c r="K21" s="11">
        <v>1</v>
      </c>
      <c r="L21" s="55"/>
      <c r="M21" s="56"/>
      <c r="N21" s="57">
        <f>IF(M21&gt;0,ROUND(L21/M21,4),0)</f>
        <v>0</v>
      </c>
      <c r="O21" s="58"/>
      <c r="P21" s="59"/>
      <c r="Q21" s="57">
        <f>ROUND(ROUND(N21,4)*(1-O21),4)</f>
        <v>0</v>
      </c>
      <c r="R21" s="57">
        <f>ROUND(ROUND(Q21,4)*(1+P21),4)</f>
        <v>0</v>
      </c>
      <c r="S21" s="57">
        <f>ROUND($I21*Q21,4)</f>
        <v>0</v>
      </c>
      <c r="T21" s="57">
        <f>ROUND($I21*R21,4)</f>
        <v>0</v>
      </c>
      <c r="U21" s="60"/>
      <c r="V21" s="60"/>
      <c r="W21" s="60"/>
      <c r="X21" s="60"/>
      <c r="Y21" s="61"/>
    </row>
    <row r="22" spans="1:25" ht="51.75" thickBot="1" x14ac:dyDescent="0.3">
      <c r="A22" s="45" t="s">
        <v>84</v>
      </c>
      <c r="B22" s="13">
        <v>3</v>
      </c>
      <c r="C22" s="32" t="s">
        <v>149</v>
      </c>
      <c r="D22" s="32" t="s">
        <v>150</v>
      </c>
      <c r="E22" s="32" t="s">
        <v>87</v>
      </c>
      <c r="F22" s="32" t="s">
        <v>84</v>
      </c>
      <c r="G22" s="32" t="s">
        <v>84</v>
      </c>
      <c r="H22" s="33" t="s">
        <v>141</v>
      </c>
      <c r="I22" s="34">
        <v>400</v>
      </c>
      <c r="J22" s="48"/>
      <c r="K22" s="13">
        <v>1</v>
      </c>
      <c r="L22" s="35"/>
      <c r="M22" s="36"/>
      <c r="N22" s="37">
        <f>IF(M22&gt;0,ROUND(L22/M22,4),0)</f>
        <v>0</v>
      </c>
      <c r="O22" s="38"/>
      <c r="P22" s="39"/>
      <c r="Q22" s="37">
        <f>ROUND(ROUND(N22,4)*(1-O22),4)</f>
        <v>0</v>
      </c>
      <c r="R22" s="37">
        <f>ROUND(ROUND(Q22,4)*(1+P22),4)</f>
        <v>0</v>
      </c>
      <c r="S22" s="37">
        <f>ROUND($I22*Q22,4)</f>
        <v>0</v>
      </c>
      <c r="T22" s="37">
        <f>ROUND($I22*R22,4)</f>
        <v>0</v>
      </c>
      <c r="U22" s="40"/>
      <c r="V22" s="40"/>
      <c r="W22" s="40"/>
      <c r="X22" s="40"/>
      <c r="Y22" s="41"/>
    </row>
    <row r="23" spans="1:25" ht="13.5" thickBot="1" x14ac:dyDescent="0.3">
      <c r="R23" s="49" t="s">
        <v>90</v>
      </c>
      <c r="S23" s="50">
        <f>SUM(S20:S22)</f>
        <v>0</v>
      </c>
      <c r="T23" s="51">
        <f>SUM(T20:T22)</f>
        <v>0</v>
      </c>
    </row>
  </sheetData>
  <sheetProtection algorithmName="SHA-512" hashValue="f2mKwRstizYGhXAHUwvV8JwoJgGK0Sepdl7oOJAS4P5xgTQi26Jsb6CzTQBbxMye1/XZ5ctB3GF8Q2/ybvNAUA==" saltValue="iQ7WEtB+FnZTZO4ka8mB4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4" fitToHeight="0" pageOrder="overThenDown" orientation="landscape" r:id="rId1"/>
  <headerFooter>
    <oddHeader>&amp;ROBR-8A</oddHeader>
    <oddFooter>&amp;LJN št. 16-07/21&amp;RStran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2</vt:i4>
      </vt:variant>
    </vt:vector>
  </HeadingPairs>
  <TitlesOfParts>
    <vt:vector size="8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'Sklop I.'!Tiskanje_naslovov</vt:lpstr>
      <vt:lpstr>'Sklop 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Žefran</dc:creator>
  <cp:lastModifiedBy>Marija Žefran</cp:lastModifiedBy>
  <dcterms:created xsi:type="dcterms:W3CDTF">2021-04-21T06:23:37Z</dcterms:created>
  <dcterms:modified xsi:type="dcterms:W3CDTF">2021-04-21T06:24:00Z</dcterms:modified>
</cp:coreProperties>
</file>