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NABAVNA\1_RAZPISI_dok\LETO 2019\16-16_19 Leča intraokularna\"/>
    </mc:Choice>
  </mc:AlternateContent>
  <bookViews>
    <workbookView xWindow="0" yWindow="0" windowWidth="2370" windowHeight="105"/>
  </bookViews>
  <sheets>
    <sheet name="NAVODILA" sheetId="1" r:id="rId1"/>
    <sheet name="1. Podatki naročnika" sheetId="2" r:id="rId2"/>
    <sheet name="2. Podatki o ponudniku" sheetId="3" r:id="rId3"/>
    <sheet name="3. Strokovne zahteve naročnika" sheetId="4" r:id="rId4"/>
    <sheet name="Sklop I." sheetId="5" r:id="rId5"/>
    <sheet name="Sklop II." sheetId="6" r:id="rId6"/>
  </sheets>
  <definedNames>
    <definedName name="_xlnm.Print_Titles" localSheetId="4">'Sklop I.'!$B:$B</definedName>
    <definedName name="_xlnm.Print_Titles" localSheetId="5">'Sklop II.'!$B:$B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17" i="6" l="1"/>
  <c r="S117" i="6"/>
  <c r="T116" i="6"/>
  <c r="S116" i="6"/>
  <c r="R116" i="6"/>
  <c r="Q116" i="6"/>
  <c r="N116" i="6"/>
  <c r="T111" i="6"/>
  <c r="S111" i="6"/>
  <c r="T110" i="6"/>
  <c r="S110" i="6"/>
  <c r="R110" i="6"/>
  <c r="Q110" i="6"/>
  <c r="N110" i="6"/>
  <c r="T109" i="6"/>
  <c r="S109" i="6"/>
  <c r="R109" i="6"/>
  <c r="Q109" i="6"/>
  <c r="N109" i="6"/>
  <c r="T104" i="6"/>
  <c r="S104" i="6"/>
  <c r="T103" i="6"/>
  <c r="S103" i="6"/>
  <c r="R103" i="6"/>
  <c r="Q103" i="6"/>
  <c r="N103" i="6"/>
  <c r="T102" i="6"/>
  <c r="S102" i="6"/>
  <c r="R102" i="6"/>
  <c r="Q102" i="6"/>
  <c r="N102" i="6"/>
  <c r="T101" i="6"/>
  <c r="S101" i="6"/>
  <c r="R101" i="6"/>
  <c r="Q101" i="6"/>
  <c r="N101" i="6"/>
  <c r="T96" i="6"/>
  <c r="S96" i="6"/>
  <c r="T95" i="6"/>
  <c r="S95" i="6"/>
  <c r="R95" i="6"/>
  <c r="Q95" i="6"/>
  <c r="N95" i="6"/>
  <c r="T94" i="6"/>
  <c r="S94" i="6"/>
  <c r="R94" i="6"/>
  <c r="Q94" i="6"/>
  <c r="N94" i="6"/>
  <c r="T89" i="6"/>
  <c r="S89" i="6"/>
  <c r="T88" i="6"/>
  <c r="S88" i="6"/>
  <c r="R88" i="6"/>
  <c r="Q88" i="6"/>
  <c r="N88" i="6"/>
  <c r="T83" i="6"/>
  <c r="S83" i="6"/>
  <c r="T82" i="6"/>
  <c r="S82" i="6"/>
  <c r="R82" i="6"/>
  <c r="Q82" i="6"/>
  <c r="N82" i="6"/>
  <c r="T77" i="6"/>
  <c r="S77" i="6"/>
  <c r="T76" i="6"/>
  <c r="S76" i="6"/>
  <c r="R76" i="6"/>
  <c r="Q76" i="6"/>
  <c r="N76" i="6"/>
  <c r="T71" i="6"/>
  <c r="S71" i="6"/>
  <c r="T70" i="6"/>
  <c r="S70" i="6"/>
  <c r="R70" i="6"/>
  <c r="Q70" i="6"/>
  <c r="N70" i="6"/>
  <c r="T65" i="6"/>
  <c r="S65" i="6"/>
  <c r="T64" i="6"/>
  <c r="S64" i="6"/>
  <c r="R64" i="6"/>
  <c r="Q64" i="6"/>
  <c r="N64" i="6"/>
  <c r="T63" i="6"/>
  <c r="S63" i="6"/>
  <c r="R63" i="6"/>
  <c r="Q63" i="6"/>
  <c r="N63" i="6"/>
  <c r="T58" i="6"/>
  <c r="S58" i="6"/>
  <c r="T57" i="6"/>
  <c r="S57" i="6"/>
  <c r="R57" i="6"/>
  <c r="Q57" i="6"/>
  <c r="N57" i="6"/>
  <c r="T56" i="6"/>
  <c r="S56" i="6"/>
  <c r="R56" i="6"/>
  <c r="Q56" i="6"/>
  <c r="N56" i="6"/>
  <c r="T55" i="6"/>
  <c r="S55" i="6"/>
  <c r="R55" i="6"/>
  <c r="Q55" i="6"/>
  <c r="N55" i="6"/>
  <c r="T50" i="6"/>
  <c r="S50" i="6"/>
  <c r="T49" i="6"/>
  <c r="S49" i="6"/>
  <c r="R49" i="6"/>
  <c r="Q49" i="6"/>
  <c r="N49" i="6"/>
  <c r="T48" i="6"/>
  <c r="S48" i="6"/>
  <c r="R48" i="6"/>
  <c r="Q48" i="6"/>
  <c r="N48" i="6"/>
  <c r="T43" i="6"/>
  <c r="S43" i="6"/>
  <c r="T42" i="6"/>
  <c r="S42" i="6"/>
  <c r="R42" i="6"/>
  <c r="Q42" i="6"/>
  <c r="N42" i="6"/>
  <c r="T37" i="6"/>
  <c r="S37" i="6"/>
  <c r="T36" i="6"/>
  <c r="S36" i="6"/>
  <c r="R36" i="6"/>
  <c r="Q36" i="6"/>
  <c r="N36" i="6"/>
  <c r="T31" i="6"/>
  <c r="S31" i="6"/>
  <c r="T30" i="6"/>
  <c r="S30" i="6"/>
  <c r="R30" i="6"/>
  <c r="Q30" i="6"/>
  <c r="N30" i="6"/>
  <c r="T29" i="6"/>
  <c r="S29" i="6"/>
  <c r="R29" i="6"/>
  <c r="Q29" i="6"/>
  <c r="N29" i="6"/>
  <c r="T28" i="6"/>
  <c r="S28" i="6"/>
  <c r="R28" i="6"/>
  <c r="Q28" i="6"/>
  <c r="N28" i="6"/>
  <c r="T23" i="6"/>
  <c r="S23" i="6"/>
  <c r="T22" i="6"/>
  <c r="S22" i="6"/>
  <c r="R22" i="6"/>
  <c r="Q22" i="6"/>
  <c r="N22" i="6"/>
  <c r="T17" i="6"/>
  <c r="S17" i="6"/>
  <c r="T16" i="6"/>
  <c r="S16" i="6"/>
  <c r="R16" i="6"/>
  <c r="Q16" i="6"/>
  <c r="N16" i="6"/>
  <c r="T15" i="6"/>
  <c r="S15" i="6"/>
  <c r="R15" i="6"/>
  <c r="Q15" i="6"/>
  <c r="N15" i="6"/>
  <c r="T14" i="6"/>
  <c r="S14" i="6"/>
  <c r="R14" i="6"/>
  <c r="Q14" i="6"/>
  <c r="N14" i="6"/>
  <c r="T13" i="6"/>
  <c r="S13" i="6"/>
  <c r="R13" i="6"/>
  <c r="Q13" i="6"/>
  <c r="N13" i="6"/>
  <c r="C8" i="6"/>
  <c r="C7" i="6"/>
  <c r="T26" i="5"/>
  <c r="S26" i="5"/>
  <c r="T25" i="5"/>
  <c r="S25" i="5"/>
  <c r="R25" i="5"/>
  <c r="Q25" i="5"/>
  <c r="N25" i="5"/>
  <c r="T20" i="5"/>
  <c r="S20" i="5"/>
  <c r="T19" i="5"/>
  <c r="S19" i="5"/>
  <c r="R19" i="5"/>
  <c r="Q19" i="5"/>
  <c r="N19" i="5"/>
  <c r="T14" i="5"/>
  <c r="S14" i="5"/>
  <c r="T13" i="5"/>
  <c r="S13" i="5"/>
  <c r="R13" i="5"/>
  <c r="Q13" i="5"/>
  <c r="N13" i="5"/>
  <c r="C8" i="5"/>
  <c r="C7" i="5"/>
</calcChain>
</file>

<file path=xl/sharedStrings.xml><?xml version="1.0" encoding="utf-8"?>
<sst xmlns="http://schemas.openxmlformats.org/spreadsheetml/2006/main" count="879" uniqueCount="235">
  <si>
    <t>NAVODILA ZA IZPOLNITEV PREDRAČUNA – SEZNAMA  RAZPISANEGA BLAGA  (OBR-8a)</t>
  </si>
  <si>
    <t>1. Ponudnik mora  Predračun - Seznama razpisanega blaga (OBR – 8a) izpolniti, natisniti in natisnjeni izvod podpisati in žigosati.</t>
  </si>
  <si>
    <t>2. Ponudnik k ponudbi predloži Predračun - Seznam razpisanega blaga (lastni natis izpolnjenega predračuna iz OBR-8a) v pisni in obvezno tudi v elektronski obliki - na CD-ju ali USB ključku (v primeru enostavnega postopka ob elektronski oddaji ponudbe ponudniki dajo xls. datoteko in scan natisnjene verzije - pdf datoteko kot priponko k elektronski ponudbi).</t>
  </si>
  <si>
    <t>3. Ponudnik mora v »Predračun - Seznam razpisanega blaga« (exelova datoteka)  pri vrstah blaga, ki jih ponuja (v polja obarvana z rumeno barvo) obvezno vpisati naslednje podatke:</t>
  </si>
  <si>
    <t>Opcija 1:</t>
  </si>
  <si>
    <t>o    veljavna cena brez DDV/EM</t>
  </si>
  <si>
    <t>o    popust (stopnja fiksnega popusta)</t>
  </si>
  <si>
    <t>o    stopnjo DDV</t>
  </si>
  <si>
    <t>o    proizvajalca ponujenega blaga / izvajalca storitve</t>
  </si>
  <si>
    <t xml:space="preserve">o    ponudnikov naziv blaga / storitve </t>
  </si>
  <si>
    <t>o    EAN kodo ponujenega blaga / storitve (če jo ima)</t>
  </si>
  <si>
    <t>o    kataloško številko ponujenega blaga / storitve (če jo ima)</t>
  </si>
  <si>
    <t>Ceno brez DDV/EM, ceno z DDV/EM in vrednost z DDV izračuna aplikacija sama na osnovi predhodno vpisanih podatkov.</t>
  </si>
  <si>
    <t>Opcija 2 (velja pri sukcesivnih nabavah, večinoma medicinskega potrošnega materiala; ko je v predračunu odprta opcija vnosa cene za prijavljeno pakiranje in vnosa št. enot (EM) v prijavljenem pakiranju</t>
  </si>
  <si>
    <t xml:space="preserve">o    veljavna cena brez DDV za ponujeno pakiranje    </t>
  </si>
  <si>
    <t>o    št. enot (enot mere naročnika) v ponujenem pakiranju</t>
  </si>
  <si>
    <t xml:space="preserve">o    popust </t>
  </si>
  <si>
    <t>o    ponudnikov naziv blaga / storitve</t>
  </si>
  <si>
    <t>Opcija 3 (velja ob odpiranjih konkurence na podlagi sklenjenega okvirnega sporazuma in že priznani sposobnosti za blago / storitev)</t>
  </si>
  <si>
    <t>o    veljavna cena brez DDV/EM (v primeru, da gre za sukcesivne nabave blaga pa veljavno ceno brez DDV za ponujeno pakiranje in št. enot (enot mere naročnika) v ponujenem pakiranju)</t>
  </si>
  <si>
    <t xml:space="preserve">4. Ponudnik mora obvezno izpolniti tudi delovni list: »Podatki o ponudniku«. </t>
  </si>
  <si>
    <t>5. Ponudnik ne sme preimenovati, kopirati ali kako drugače spreminjati datoteke s Seznamom razpisanega blaga zaradi nadaljnje programske obdelave podatkov!</t>
  </si>
  <si>
    <t xml:space="preserve">6. OPOMBE: </t>
  </si>
  <si>
    <t xml:space="preserve">o    naročnik ne odgovarja za morebitne napake pri podajanju posameznih cen, št. enot v prijavljenem pakiranju in davčnih stopenj;  </t>
  </si>
  <si>
    <t>o    cena brez DDV mora vsebovati vse stroške, popuste, rabate.</t>
  </si>
  <si>
    <t>Podatki naročnika</t>
  </si>
  <si>
    <t>Naročnik:</t>
  </si>
  <si>
    <t>JN št.:</t>
  </si>
  <si>
    <t>Predmet JN:</t>
  </si>
  <si>
    <t>Obdobje priznane sposobnosti in usposobljenosti:</t>
  </si>
  <si>
    <t>Obdobje JN:</t>
  </si>
  <si>
    <t>Vrsta postopka JN:</t>
  </si>
  <si>
    <t>Okvirni sporazumi:</t>
  </si>
  <si>
    <t>Vrsta predmeta JN:</t>
  </si>
  <si>
    <t>Status:</t>
  </si>
  <si>
    <t>Splošna bolnišnica Novo mesto</t>
  </si>
  <si>
    <t>16-16/19</t>
  </si>
  <si>
    <t>LEČE IOL IN MED.POTROŠNI MATERIAL ZA ODDELEK ZA OKULISTIKO</t>
  </si>
  <si>
    <t>odprti postopek</t>
  </si>
  <si>
    <t>Ne</t>
  </si>
  <si>
    <t>BLAGO</t>
  </si>
  <si>
    <t>Aplikacija Javna naročila, različica 2.3.4</t>
  </si>
  <si>
    <t>Podatki o ponudniku</t>
  </si>
  <si>
    <t>Naziv:</t>
  </si>
  <si>
    <t>Naslov:</t>
  </si>
  <si>
    <t>Identifikacijska številka za DDV:</t>
  </si>
  <si>
    <t>Telefon:</t>
  </si>
  <si>
    <t>Faks:</t>
  </si>
  <si>
    <t>Kontaktna oseba:</t>
  </si>
  <si>
    <t>Elektronski naslov:</t>
  </si>
  <si>
    <t>Strokovne zahteve naročnika</t>
  </si>
  <si>
    <t>Dodatne strokovne zahteve se nahajajo v razpisni dokumentaciji, poglavje Tehnične specifikacije.</t>
  </si>
  <si>
    <t>Seznam razpisanega blaga za sklop:</t>
  </si>
  <si>
    <t>I.</t>
  </si>
  <si>
    <t xml:space="preserve"> LEČE INTRAOKULARNE</t>
  </si>
  <si>
    <t>*</t>
  </si>
  <si>
    <t>1.</t>
  </si>
  <si>
    <t xml:space="preserve">podsklop: Intraokularne leče - hidrofobne akrilne ali hidrofobne/hidrofilne s hidrofobno površino  </t>
  </si>
  <si>
    <t>ZAPRT</t>
  </si>
  <si>
    <t xml:space="preserve">Intraokularne leče - hidrofobne akrilne ali hidrofobne/hidrofilne s hidrofobno površino  </t>
  </si>
  <si>
    <t>EOB</t>
  </si>
  <si>
    <t>Zap. št.</t>
  </si>
  <si>
    <t>Naziv blaga</t>
  </si>
  <si>
    <t>Lastnost 1</t>
  </si>
  <si>
    <t>Lastnost 2</t>
  </si>
  <si>
    <t>Lastnost 3</t>
  </si>
  <si>
    <t>Lastnost 4</t>
  </si>
  <si>
    <t>EM</t>
  </si>
  <si>
    <t>Količina</t>
  </si>
  <si>
    <t>Št. vzorcev</t>
  </si>
  <si>
    <t>Var.</t>
  </si>
  <si>
    <t>Cena brez DDV za ponujeno pakiranje</t>
  </si>
  <si>
    <t>Št.enot (količina) v ponujenem pakiranju</t>
  </si>
  <si>
    <t>Veljavna cena brez DDV</t>
  </si>
  <si>
    <t>Popust</t>
  </si>
  <si>
    <t>Stopnja DDV</t>
  </si>
  <si>
    <t>Cena brez DDV</t>
  </si>
  <si>
    <t>Cena z DDV</t>
  </si>
  <si>
    <t>Vrednost brez DDV</t>
  </si>
  <si>
    <t>Vrednost z DDV</t>
  </si>
  <si>
    <t>Proizvajalec</t>
  </si>
  <si>
    <t>Ponudnikov naziv blaga</t>
  </si>
  <si>
    <t>EAN</t>
  </si>
  <si>
    <t>Kataloška številka</t>
  </si>
  <si>
    <t>Opomba</t>
  </si>
  <si>
    <t>14010101</t>
  </si>
  <si>
    <t>Intraokularne leče - hidrofobne akrilne ali hidrofobne/hidrofilne s hidrofobno površino  (mešanica hidrofobnega 75%/hidrofilnega 25% akrilata), rumene, single piece izvedba</t>
  </si>
  <si>
    <t>mehke</t>
  </si>
  <si>
    <t>Ostale lastnosti so navedene v Strokovnih zahtevah naročnika</t>
  </si>
  <si>
    <t>Naročnik dopušča tudi prednastavljene leče</t>
  </si>
  <si>
    <t/>
  </si>
  <si>
    <t>kos</t>
  </si>
  <si>
    <t>Skupaj:</t>
  </si>
  <si>
    <t>2.</t>
  </si>
  <si>
    <t>podsklop: Leča intraokularna, brezbarvna - hidrofobna, akrilna, asferična, single piece izvedba</t>
  </si>
  <si>
    <t>Leča intraokularna, brezbarvna - hidrofobna, akrilna, asferična, single piece izvedba</t>
  </si>
  <si>
    <t>14010201</t>
  </si>
  <si>
    <t>3.</t>
  </si>
  <si>
    <t>podsklop: Leča intraokularna - hidrofobna, akrilna, multi piece izvedba</t>
  </si>
  <si>
    <t>Leča intraokularna - hidrofobna, akrilna, multi piece izvedba</t>
  </si>
  <si>
    <t>14010301</t>
  </si>
  <si>
    <t>II.</t>
  </si>
  <si>
    <t>MEDICINSKI POTROŠNI MATERIAL ZA OČESNI ODDELEK</t>
  </si>
  <si>
    <t>podsklop: Noži za očesne operacije</t>
  </si>
  <si>
    <t>ODPRT</t>
  </si>
  <si>
    <t>Noži za očesne operacije</t>
  </si>
  <si>
    <t>14020101</t>
  </si>
  <si>
    <t>Noži za operacijo sive mrene, širina rezne ploskve: 2,65 mm</t>
  </si>
  <si>
    <t>iz nerjavečega jekla</t>
  </si>
  <si>
    <t>Upognjen 45°</t>
  </si>
  <si>
    <t>obojestransko rezilo</t>
  </si>
  <si>
    <t>14020102</t>
  </si>
  <si>
    <t>Noži za operacijo sive mrene, širina rezne ploskve: 3,2mm</t>
  </si>
  <si>
    <t>upognjen</t>
  </si>
  <si>
    <t>14020104</t>
  </si>
  <si>
    <t>Noži za operacijo sive mrene - za paracentezo, 1,2 mm-1,4 mm, lance, pod kotom</t>
  </si>
  <si>
    <t>14020107</t>
  </si>
  <si>
    <t>Nož očesni, raven, 15°, za izvajanje manjših posegov na vekah</t>
  </si>
  <si>
    <t>iz nerjavečega jekla, 15° , t=0.1</t>
  </si>
  <si>
    <t>raven</t>
  </si>
  <si>
    <t>z držalom</t>
  </si>
  <si>
    <t>KOS</t>
  </si>
  <si>
    <t>podsklop: Irigacijska raztopina za operacijo sive mrene</t>
  </si>
  <si>
    <t>Irigacijska raztopina za operacijo sive mrene</t>
  </si>
  <si>
    <t>14020202</t>
  </si>
  <si>
    <t>Raztopina za izpiranje očesa med kirurškim posegom (operacijo sive mrene), 500ml, plastenka</t>
  </si>
  <si>
    <t>sterilna raztopina, izotonična z očesno tekočino</t>
  </si>
  <si>
    <t>Sestava: natrijev klorid 0,64%, kalijev klorid 0,075%, kalcijev klorid 0,048%, magnezijev klorid 0,03%, natrijev acetat 0,39%, natrijev citrat 0,17% v vodi za injekcije.</t>
  </si>
  <si>
    <t>Kemična sestava - biokompatibilnost</t>
  </si>
  <si>
    <t>podsklop: Viskoelastična substanca</t>
  </si>
  <si>
    <t>Viskoelastična substanca</t>
  </si>
  <si>
    <t>14020301</t>
  </si>
  <si>
    <t>Viskoelastik - Visko-adaptivni</t>
  </si>
  <si>
    <t>sterilno, za intraokularno aplikacijo, biokompatibilnost</t>
  </si>
  <si>
    <t>kompatibilna z intraokularnimi lečami</t>
  </si>
  <si>
    <t xml:space="preserve">Oprema: brizga z najmanj 0,5 - 2ml viskoelastične raztopine in sterilna kanila, ki bo omogočala varno (nemoteno) aplikacijo tekočine 
</t>
  </si>
  <si>
    <t>14020302</t>
  </si>
  <si>
    <t>Viskoelastik -  Disperzivni</t>
  </si>
  <si>
    <t xml:space="preserve">Oprema: brizga z najmanj 0,5 - 2ml viskoelastične raztopine in sterilna kanila, ki bo omogočala varno (nemoteno) aplikacijo tekočine </t>
  </si>
  <si>
    <t>14020303</t>
  </si>
  <si>
    <t xml:space="preserve">Viskoelastik - Kohezivni </t>
  </si>
  <si>
    <t>4.</t>
  </si>
  <si>
    <t xml:space="preserve">podsklop: Obročki intrakapsularni  </t>
  </si>
  <si>
    <t xml:space="preserve">Obročki intrakapsularni  </t>
  </si>
  <si>
    <t>14020401</t>
  </si>
  <si>
    <t>Obročki intrakapsularni , premer: 13 - 11mm</t>
  </si>
  <si>
    <t>5.</t>
  </si>
  <si>
    <t>podsklop: Obroček za širitev ozke zenice in injektor</t>
  </si>
  <si>
    <t>Obroček za širitev ozke zenice in injektor</t>
  </si>
  <si>
    <t>14020501</t>
  </si>
  <si>
    <t>Obroček za širitev ozke zenice in injektor, vel. 6,25 mm</t>
  </si>
  <si>
    <t>(kot Malyugin ring 2,0 z injektorjem)</t>
  </si>
  <si>
    <t>Naročnik dopušča tudi obroček za širitev zenic iz poliuretana, zelene barve, z velikostjo vidnega polja 6,3 mm</t>
  </si>
  <si>
    <t>6.</t>
  </si>
  <si>
    <t>podsklop: Sonda za solzevod</t>
  </si>
  <si>
    <t>Sonda za solzevod</t>
  </si>
  <si>
    <t>14020603</t>
  </si>
  <si>
    <t>SONDA ZA SOLZEVOD, ODRASLI, ENOJNA</t>
  </si>
  <si>
    <t>Izdelana iz silikona z enojnim vodilom</t>
  </si>
  <si>
    <t>14020604</t>
  </si>
  <si>
    <t>SONDA ZA SOLZEVOD, ODRASLI, DVOJNA</t>
  </si>
  <si>
    <t>Izdelana iz silikona z dvojnim vodilom</t>
  </si>
  <si>
    <t>7.</t>
  </si>
  <si>
    <t>podsklop: ČEPKI ZA SOLZEVOD</t>
  </si>
  <si>
    <t>ČEPKI ZA SOLZEVOD</t>
  </si>
  <si>
    <t>14020701</t>
  </si>
  <si>
    <t>ČEPKI ZA SOLZEVOD, MALI</t>
  </si>
  <si>
    <t>neabsorbilni, z aplikatorjem in dilatatorjem</t>
  </si>
  <si>
    <t>silikonski</t>
  </si>
  <si>
    <t>14020702</t>
  </si>
  <si>
    <t>ČEPKI ZA SOLZEVOD, VELIKI</t>
  </si>
  <si>
    <t>14020703</t>
  </si>
  <si>
    <t>ČEPKI ZA SOLZEVOD, srednja</t>
  </si>
  <si>
    <t>8.</t>
  </si>
  <si>
    <t>podsklop: Čepki resorbilni</t>
  </si>
  <si>
    <t>Čepki resorbilni</t>
  </si>
  <si>
    <t>14020901</t>
  </si>
  <si>
    <t xml:space="preserve">ČEPEK RESORBILNI 0,3X2MM </t>
  </si>
  <si>
    <t>14020902</t>
  </si>
  <si>
    <t xml:space="preserve">ČEPEK RESORBILNI 0,4X2MM </t>
  </si>
  <si>
    <t>9.</t>
  </si>
  <si>
    <t>podsklop: Kanila za hidrodisekcijo 1</t>
  </si>
  <si>
    <t>Kanila za hidrodisekcijo 1</t>
  </si>
  <si>
    <t>14021101</t>
  </si>
  <si>
    <t>KANILA ZA HIDRODISEKCIJO, vel. 0,4x22mm, (27Gx7/8in), 45', okrogla konica igle</t>
  </si>
  <si>
    <t>10.</t>
  </si>
  <si>
    <t>podsklop: Kanila za hidrodisekcijo 2</t>
  </si>
  <si>
    <t>Kanila za hidrodisekcijo 2</t>
  </si>
  <si>
    <t>14021201</t>
  </si>
  <si>
    <t>KANILA ZA HIDRODISEKCIJO, vel. 0,6x22mm, (23Gx7/8in). 45', okrogla konica igle</t>
  </si>
  <si>
    <t>11.</t>
  </si>
  <si>
    <t>podsklop: Kljukice za širitev zenice</t>
  </si>
  <si>
    <t>Kljukice za širitev zenice</t>
  </si>
  <si>
    <t>14021301</t>
  </si>
  <si>
    <t>KLJUKICE ZA ŠIRITEV ZENICE</t>
  </si>
  <si>
    <t>s perforiranimi silikonskimi fiksaterji</t>
  </si>
  <si>
    <t>12.</t>
  </si>
  <si>
    <t>podsklop: Leča terapevtska dnevno/nočna</t>
  </si>
  <si>
    <t>Leča terapevtska dnevno/nočna</t>
  </si>
  <si>
    <t>14021401</t>
  </si>
  <si>
    <t>LEČA TERAPEVTSKA DNEVNO/NOČNA</t>
  </si>
  <si>
    <t>Sterilna mehka kontaktna leča (izdelana iz 76% nutrafilcona A in 24% vode) v izotonični, fosfatno puferirani fiziološki raztopini</t>
  </si>
  <si>
    <t>13.</t>
  </si>
  <si>
    <t>podsklop: Diagnostični testi/lističi</t>
  </si>
  <si>
    <t>Diagnostični testi/lističi</t>
  </si>
  <si>
    <t>14021501</t>
  </si>
  <si>
    <t>Lističi testni za ugotavljanje količine nastalih solz</t>
  </si>
  <si>
    <t>14021502</t>
  </si>
  <si>
    <t>Listični testni za barvanje roženice</t>
  </si>
  <si>
    <t>14.</t>
  </si>
  <si>
    <t>podsklop: Očesni sanitetni material</t>
  </si>
  <si>
    <t>Očesni sanitetni material</t>
  </si>
  <si>
    <t>14021601</t>
  </si>
  <si>
    <t>TRIKOTNIKI ZA ABSORBCIJO MED POTEKOM OPERACIJE, s konico</t>
  </si>
  <si>
    <t>4-6 trikotnikov na palčki; iz upojnega materiala,  ki ne pušča nitk,sterilno pakirani</t>
  </si>
  <si>
    <t>14021602</t>
  </si>
  <si>
    <t>TRAKOVI ZA ABSORBCIJO MED POTEKOM OPERACIJE</t>
  </si>
  <si>
    <t>iz upojnega materiala, ki ne pušča nitk, sterilno pakirani</t>
  </si>
  <si>
    <t>14021603</t>
  </si>
  <si>
    <t>KRPICE ZA ČIŠČENJE MIKRO INŠTRUMENTOV, dim.: 6-8 x 6-8 cm</t>
  </si>
  <si>
    <t>iz mehkega materiala, ki ne pušča nitk, sterilno pakirana</t>
  </si>
  <si>
    <t>15.</t>
  </si>
  <si>
    <t xml:space="preserve">podsklop: POTROŠNI MATERIAL ZA OPERACIJO SIVE MRENE(kompatibilen z apraratom: STELLARIS) </t>
  </si>
  <si>
    <t xml:space="preserve">POTROŠNI MATERIAL ZA OPERACIJO SIVE MRENE(kompatibilen z apraratom: STELLARIS) </t>
  </si>
  <si>
    <t>14021701</t>
  </si>
  <si>
    <t>SET ZA OPERACIJO SIVE MRENE(kot kat. št. BL5111)</t>
  </si>
  <si>
    <t>Kompatibilen z aparatom za sivo mreno  model: STELLARIS, proizvaljalca Bausch&amp;Lomb</t>
  </si>
  <si>
    <t>14021702</t>
  </si>
  <si>
    <t>SONDA ZA VITREKTOMIJO (kot DP 4803)</t>
  </si>
  <si>
    <t>16.</t>
  </si>
  <si>
    <t>podsklop: RAZTOPINA TRIPANSKEGA MODRILA</t>
  </si>
  <si>
    <t>RAZTOPINA TRIPANSKEGA MODRILA</t>
  </si>
  <si>
    <t>14021901</t>
  </si>
  <si>
    <t>Raztopina tripanskega modrila 0,5-1mg/ml (1x 0,5ml), sterilna</t>
  </si>
  <si>
    <t>Naročnik dovoljuje tudi prednapolnjeno brizgo.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</si>
</sst>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;#,##0.0000;"/>
    <numFmt numFmtId="165" formatCode="0.0000%"/>
    <numFmt numFmtId="166" formatCode="0.0%"/>
  </numFmts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Small Fonts"/>
      <charset val="238"/>
    </font>
    <font>
      <b/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D2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1" fillId="0" borderId="1">
      <alignment horizontal="left" vertical="center" wrapText="1"/>
    </xf>
    <xf numFmtId="0" fontId="3" fillId="2" borderId="0">
      <alignment horizontal="left" vertical="center"/>
    </xf>
  </cellStyleXfs>
  <cellXfs count="81">
    <xf numFmtId="0" fontId="0" fillId="0" borderId="0" xfId="0"/>
    <xf numFmtId="0" fontId="1" fillId="0" borderId="0" xfId="1">
      <alignment horizontal="left" vertical="center"/>
    </xf>
    <xf numFmtId="0" fontId="2" fillId="0" borderId="0" xfId="2">
      <alignment horizontal="left" vertical="center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5" xfId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3" fillId="2" borderId="6" xfId="4" applyBorder="1">
      <alignment horizontal="left" vertical="center"/>
    </xf>
    <xf numFmtId="0" fontId="3" fillId="2" borderId="7" xfId="4" applyBorder="1">
      <alignment horizontal="left" vertical="center"/>
    </xf>
    <xf numFmtId="0" fontId="1" fillId="0" borderId="8" xfId="3" applyBorder="1" applyAlignment="1">
      <alignment horizontal="right" vertical="center" wrapText="1"/>
    </xf>
    <xf numFmtId="0" fontId="4" fillId="0" borderId="9" xfId="3" applyFont="1" applyBorder="1">
      <alignment horizontal="left" vertical="center" wrapText="1"/>
    </xf>
    <xf numFmtId="0" fontId="1" fillId="0" borderId="10" xfId="3" applyBorder="1" applyAlignment="1">
      <alignment horizontal="right" vertical="center" wrapText="1"/>
    </xf>
    <xf numFmtId="0" fontId="4" fillId="0" borderId="11" xfId="3" applyFont="1" applyBorder="1">
      <alignment horizontal="left" vertical="center" wrapText="1"/>
    </xf>
    <xf numFmtId="0" fontId="1" fillId="0" borderId="12" xfId="3" applyBorder="1" applyAlignment="1">
      <alignment horizontal="right" vertical="center" wrapText="1"/>
    </xf>
    <xf numFmtId="0" fontId="4" fillId="0" borderId="13" xfId="3" applyFont="1" applyBorder="1" applyProtection="1">
      <alignment horizontal="left" vertical="center" wrapText="1"/>
      <protection locked="0"/>
    </xf>
    <xf numFmtId="0" fontId="4" fillId="4" borderId="9" xfId="3" applyFont="1" applyFill="1" applyBorder="1" applyProtection="1">
      <alignment horizontal="left" vertical="center" wrapText="1"/>
      <protection locked="0"/>
    </xf>
    <xf numFmtId="0" fontId="4" fillId="4" borderId="11" xfId="3" applyFont="1" applyFill="1" applyBorder="1" applyProtection="1">
      <alignment horizontal="left" vertical="center" wrapText="1"/>
      <protection locked="0"/>
    </xf>
    <xf numFmtId="0" fontId="4" fillId="4" borderId="13" xfId="3" applyFont="1" applyFill="1" applyBorder="1" applyProtection="1">
      <alignment horizontal="left" vertical="center" wrapText="1"/>
      <protection locked="0"/>
    </xf>
    <xf numFmtId="0" fontId="1" fillId="3" borderId="2" xfId="1" applyFill="1" applyBorder="1" applyAlignment="1">
      <alignment horizontal="left" vertical="center" wrapText="1"/>
    </xf>
    <xf numFmtId="0" fontId="3" fillId="2" borderId="14" xfId="4" applyBorder="1">
      <alignment horizontal="left" vertical="center"/>
    </xf>
    <xf numFmtId="0" fontId="1" fillId="5" borderId="15" xfId="3" applyFill="1" applyBorder="1">
      <alignment horizontal="left" vertical="center" wrapText="1"/>
    </xf>
    <xf numFmtId="0" fontId="1" fillId="5" borderId="16" xfId="3" applyFill="1" applyBorder="1">
      <alignment horizontal="left" vertical="center" wrapText="1"/>
    </xf>
    <xf numFmtId="0" fontId="1" fillId="5" borderId="17" xfId="3" applyFill="1" applyBorder="1">
      <alignment horizontal="left" vertical="center" wrapText="1"/>
    </xf>
    <xf numFmtId="0" fontId="1" fillId="0" borderId="16" xfId="3" applyBorder="1">
      <alignment horizontal="left" vertical="center" wrapText="1"/>
    </xf>
    <xf numFmtId="0" fontId="1" fillId="0" borderId="16" xfId="3" applyBorder="1" applyAlignment="1">
      <alignment horizontal="center" vertical="center" wrapText="1"/>
    </xf>
    <xf numFmtId="3" fontId="1" fillId="0" borderId="16" xfId="3" applyNumberFormat="1" applyBorder="1" applyAlignment="1">
      <alignment horizontal="right" vertical="center" wrapText="1"/>
    </xf>
    <xf numFmtId="164" fontId="1" fillId="4" borderId="16" xfId="3" applyNumberFormat="1" applyFill="1" applyBorder="1" applyAlignment="1" applyProtection="1">
      <alignment horizontal="right" vertical="center" wrapText="1"/>
      <protection locked="0"/>
    </xf>
    <xf numFmtId="3" fontId="1" fillId="4" borderId="16" xfId="3" applyNumberFormat="1" applyFill="1" applyBorder="1" applyAlignment="1" applyProtection="1">
      <alignment horizontal="right" vertical="center" wrapText="1"/>
      <protection locked="0"/>
    </xf>
    <xf numFmtId="164" fontId="1" fillId="0" borderId="16" xfId="3" applyNumberFormat="1" applyBorder="1" applyAlignment="1" applyProtection="1">
      <alignment horizontal="right" vertical="center" wrapText="1"/>
      <protection hidden="1"/>
    </xf>
    <xf numFmtId="165" fontId="1" fillId="4" borderId="16" xfId="3" applyNumberFormat="1" applyFill="1" applyBorder="1" applyAlignment="1" applyProtection="1">
      <alignment horizontal="right" vertical="center" wrapText="1"/>
      <protection locked="0"/>
    </xf>
    <xf numFmtId="166" fontId="1" fillId="4" borderId="16" xfId="3" applyNumberFormat="1" applyFill="1" applyBorder="1" applyAlignment="1" applyProtection="1">
      <alignment horizontal="right" vertical="center" wrapText="1"/>
      <protection locked="0"/>
    </xf>
    <xf numFmtId="0" fontId="1" fillId="4" borderId="16" xfId="3" applyFill="1" applyBorder="1" applyProtection="1">
      <alignment horizontal="left" vertical="center" wrapText="1"/>
      <protection locked="0"/>
    </xf>
    <xf numFmtId="0" fontId="1" fillId="4" borderId="17" xfId="3" applyFill="1" applyBorder="1" applyProtection="1">
      <alignment horizontal="left" vertical="center" wrapText="1"/>
      <protection locked="0"/>
    </xf>
    <xf numFmtId="0" fontId="3" fillId="2" borderId="2" xfId="4" applyBorder="1">
      <alignment horizontal="left" vertical="center"/>
    </xf>
    <xf numFmtId="0" fontId="1" fillId="5" borderId="2" xfId="3" applyFill="1" applyBorder="1">
      <alignment horizontal="left" vertical="center" wrapText="1"/>
    </xf>
    <xf numFmtId="0" fontId="1" fillId="0" borderId="2" xfId="3" applyBorder="1">
      <alignment horizontal="left" vertical="center" wrapText="1"/>
    </xf>
    <xf numFmtId="0" fontId="3" fillId="2" borderId="6" xfId="4" applyBorder="1" applyAlignment="1">
      <alignment horizontal="right" vertical="center"/>
    </xf>
    <xf numFmtId="0" fontId="1" fillId="0" borderId="15" xfId="3" applyBorder="1" applyAlignment="1">
      <alignment horizontal="right" vertical="center" wrapText="1"/>
    </xf>
    <xf numFmtId="3" fontId="1" fillId="0" borderId="17" xfId="3" applyNumberFormat="1" applyBorder="1" applyAlignment="1">
      <alignment horizontal="right" vertical="center" wrapText="1"/>
    </xf>
    <xf numFmtId="0" fontId="4" fillId="0" borderId="15" xfId="3" applyFont="1" applyBorder="1">
      <alignment horizontal="left" vertical="center" wrapText="1"/>
    </xf>
    <xf numFmtId="164" fontId="4" fillId="0" borderId="16" xfId="3" applyNumberFormat="1" applyFont="1" applyBorder="1" applyAlignment="1" applyProtection="1">
      <alignment horizontal="right" vertical="center" wrapText="1"/>
      <protection hidden="1"/>
    </xf>
    <xf numFmtId="164" fontId="4" fillId="0" borderId="17" xfId="3" applyNumberFormat="1" applyFont="1" applyBorder="1" applyAlignment="1" applyProtection="1">
      <alignment horizontal="right" vertical="center" wrapText="1"/>
      <protection hidden="1"/>
    </xf>
    <xf numFmtId="0" fontId="6" fillId="0" borderId="0" xfId="2" applyFont="1">
      <alignment horizontal="left" vertical="center"/>
    </xf>
    <xf numFmtId="0" fontId="2" fillId="0" borderId="0" xfId="2" applyAlignment="1">
      <alignment horizontal="right" vertical="center"/>
    </xf>
    <xf numFmtId="0" fontId="1" fillId="0" borderId="0" xfId="1" applyProtection="1">
      <alignment horizontal="left" vertical="center"/>
      <protection hidden="1"/>
    </xf>
    <xf numFmtId="0" fontId="1" fillId="0" borderId="18" xfId="3" applyBorder="1">
      <alignment horizontal="left" vertical="center" wrapText="1"/>
    </xf>
    <xf numFmtId="0" fontId="1" fillId="0" borderId="18" xfId="3" applyBorder="1" applyAlignment="1">
      <alignment horizontal="center" vertical="center" wrapText="1"/>
    </xf>
    <xf numFmtId="3" fontId="1" fillId="0" borderId="18" xfId="3" applyNumberFormat="1" applyBorder="1" applyAlignment="1">
      <alignment horizontal="right" vertical="center" wrapText="1"/>
    </xf>
    <xf numFmtId="164" fontId="1" fillId="4" borderId="18" xfId="3" applyNumberFormat="1" applyFill="1" applyBorder="1" applyAlignment="1" applyProtection="1">
      <alignment horizontal="right" vertical="center" wrapText="1"/>
      <protection locked="0"/>
    </xf>
    <xf numFmtId="3" fontId="1" fillId="4" borderId="18" xfId="3" applyNumberFormat="1" applyFill="1" applyBorder="1" applyAlignment="1" applyProtection="1">
      <alignment horizontal="right" vertical="center" wrapText="1"/>
      <protection locked="0"/>
    </xf>
    <xf numFmtId="164" fontId="1" fillId="0" borderId="18" xfId="3" applyNumberFormat="1" applyBorder="1" applyAlignment="1" applyProtection="1">
      <alignment horizontal="right" vertical="center" wrapText="1"/>
      <protection hidden="1"/>
    </xf>
    <xf numFmtId="165" fontId="1" fillId="4" borderId="18" xfId="3" applyNumberFormat="1" applyFill="1" applyBorder="1" applyAlignment="1" applyProtection="1">
      <alignment horizontal="right" vertical="center" wrapText="1"/>
      <protection locked="0"/>
    </xf>
    <xf numFmtId="166" fontId="1" fillId="4" borderId="18" xfId="3" applyNumberFormat="1" applyFill="1" applyBorder="1" applyAlignment="1" applyProtection="1">
      <alignment horizontal="right" vertical="center" wrapText="1"/>
      <protection locked="0"/>
    </xf>
    <xf numFmtId="0" fontId="1" fillId="4" borderId="18" xfId="3" applyFill="1" applyBorder="1" applyProtection="1">
      <alignment horizontal="left" vertical="center" wrapText="1"/>
      <protection locked="0"/>
    </xf>
    <xf numFmtId="0" fontId="1" fillId="4" borderId="9" xfId="3" applyFill="1" applyBorder="1" applyProtection="1">
      <alignment horizontal="left" vertical="center" wrapText="1"/>
      <protection locked="0"/>
    </xf>
    <xf numFmtId="0" fontId="1" fillId="0" borderId="1" xfId="3" applyBorder="1">
      <alignment horizontal="left" vertical="center" wrapText="1"/>
    </xf>
    <xf numFmtId="0" fontId="1" fillId="0" borderId="1" xfId="3" applyBorder="1" applyAlignment="1">
      <alignment horizontal="center" vertical="center" wrapText="1"/>
    </xf>
    <xf numFmtId="3" fontId="1" fillId="0" borderId="1" xfId="3" applyNumberFormat="1" applyBorder="1" applyAlignment="1">
      <alignment horizontal="right" vertical="center" wrapText="1"/>
    </xf>
    <xf numFmtId="164" fontId="1" fillId="4" borderId="1" xfId="3" applyNumberFormat="1" applyFill="1" applyBorder="1" applyAlignment="1" applyProtection="1">
      <alignment horizontal="right" vertical="center" wrapText="1"/>
      <protection locked="0"/>
    </xf>
    <xf numFmtId="3" fontId="1" fillId="4" borderId="1" xfId="3" applyNumberFormat="1" applyFill="1" applyBorder="1" applyAlignment="1" applyProtection="1">
      <alignment horizontal="right" vertical="center" wrapText="1"/>
      <protection locked="0"/>
    </xf>
    <xf numFmtId="164" fontId="1" fillId="0" borderId="1" xfId="3" applyNumberFormat="1" applyBorder="1" applyAlignment="1" applyProtection="1">
      <alignment horizontal="right" vertical="center" wrapText="1"/>
      <protection hidden="1"/>
    </xf>
    <xf numFmtId="165" fontId="1" fillId="4" borderId="1" xfId="3" applyNumberFormat="1" applyFill="1" applyBorder="1" applyAlignment="1" applyProtection="1">
      <alignment horizontal="right" vertical="center" wrapText="1"/>
      <protection locked="0"/>
    </xf>
    <xf numFmtId="166" fontId="1" fillId="4" borderId="1" xfId="3" applyNumberFormat="1" applyFill="1" applyBorder="1" applyAlignment="1" applyProtection="1">
      <alignment horizontal="right" vertical="center" wrapText="1"/>
      <protection locked="0"/>
    </xf>
    <xf numFmtId="0" fontId="1" fillId="4" borderId="1" xfId="3" applyFill="1" applyBorder="1" applyProtection="1">
      <alignment horizontal="left" vertical="center" wrapText="1"/>
      <protection locked="0"/>
    </xf>
    <xf numFmtId="0" fontId="1" fillId="4" borderId="11" xfId="3" applyFill="1" applyBorder="1" applyProtection="1">
      <alignment horizontal="left" vertical="center" wrapText="1"/>
      <protection locked="0"/>
    </xf>
    <xf numFmtId="0" fontId="1" fillId="0" borderId="19" xfId="3" applyBorder="1">
      <alignment horizontal="left" vertical="center" wrapText="1"/>
    </xf>
    <xf numFmtId="0" fontId="1" fillId="0" borderId="19" xfId="3" applyBorder="1" applyAlignment="1">
      <alignment horizontal="center" vertical="center" wrapText="1"/>
    </xf>
    <xf numFmtId="3" fontId="1" fillId="0" borderId="19" xfId="3" applyNumberFormat="1" applyBorder="1" applyAlignment="1">
      <alignment horizontal="right" vertical="center" wrapText="1"/>
    </xf>
    <xf numFmtId="164" fontId="1" fillId="4" borderId="19" xfId="3" applyNumberFormat="1" applyFill="1" applyBorder="1" applyAlignment="1" applyProtection="1">
      <alignment horizontal="right" vertical="center" wrapText="1"/>
      <protection locked="0"/>
    </xf>
    <xf numFmtId="3" fontId="1" fillId="4" borderId="19" xfId="3" applyNumberFormat="1" applyFill="1" applyBorder="1" applyAlignment="1" applyProtection="1">
      <alignment horizontal="right" vertical="center" wrapText="1"/>
      <protection locked="0"/>
    </xf>
    <xf numFmtId="164" fontId="1" fillId="0" borderId="19" xfId="3" applyNumberFormat="1" applyBorder="1" applyAlignment="1" applyProtection="1">
      <alignment horizontal="right" vertical="center" wrapText="1"/>
      <protection hidden="1"/>
    </xf>
    <xf numFmtId="165" fontId="1" fillId="4" borderId="19" xfId="3" applyNumberFormat="1" applyFill="1" applyBorder="1" applyAlignment="1" applyProtection="1">
      <alignment horizontal="right" vertical="center" wrapText="1"/>
      <protection locked="0"/>
    </xf>
    <xf numFmtId="166" fontId="1" fillId="4" borderId="19" xfId="3" applyNumberFormat="1" applyFill="1" applyBorder="1" applyAlignment="1" applyProtection="1">
      <alignment horizontal="right" vertical="center" wrapText="1"/>
      <protection locked="0"/>
    </xf>
    <xf numFmtId="0" fontId="1" fillId="4" borderId="19" xfId="3" applyFill="1" applyBorder="1" applyProtection="1">
      <alignment horizontal="left" vertical="center" wrapText="1"/>
      <protection locked="0"/>
    </xf>
    <xf numFmtId="0" fontId="1" fillId="4" borderId="13" xfId="3" applyFill="1" applyBorder="1" applyProtection="1">
      <alignment horizontal="left" vertical="center" wrapText="1"/>
      <protection locked="0"/>
    </xf>
    <xf numFmtId="0" fontId="1" fillId="0" borderId="20" xfId="3" applyBorder="1">
      <alignment horizontal="left" vertical="center" wrapText="1"/>
    </xf>
    <xf numFmtId="0" fontId="1" fillId="0" borderId="21" xfId="3" applyBorder="1">
      <alignment horizontal="left" vertical="center" wrapText="1"/>
    </xf>
    <xf numFmtId="0" fontId="1" fillId="0" borderId="22" xfId="3" applyBorder="1">
      <alignment horizontal="left" vertical="center" wrapText="1"/>
    </xf>
    <xf numFmtId="3" fontId="1" fillId="0" borderId="9" xfId="3" applyNumberFormat="1" applyBorder="1" applyAlignment="1">
      <alignment horizontal="right" vertical="center" wrapText="1"/>
    </xf>
    <xf numFmtId="3" fontId="1" fillId="0" borderId="11" xfId="3" applyNumberFormat="1" applyBorder="1" applyAlignment="1">
      <alignment horizontal="right" vertical="center" wrapText="1"/>
    </xf>
    <xf numFmtId="3" fontId="1" fillId="0" borderId="13" xfId="3" applyNumberFormat="1" applyBorder="1" applyAlignment="1">
      <alignment horizontal="right" vertical="center" wrapText="1"/>
    </xf>
  </cellXfs>
  <cellStyles count="5">
    <cellStyle name="JN-naslov" xfId="2"/>
    <cellStyle name="JN-naslov tabele" xfId="4"/>
    <cellStyle name="JN-navadno" xfId="1"/>
    <cellStyle name="JN-tabela" xfId="3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47"/>
  <sheetViews>
    <sheetView tabSelected="1"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0</v>
      </c>
    </row>
    <row r="5" spans="2:2" ht="13.5" thickBot="1" x14ac:dyDescent="0.3"/>
    <row r="6" spans="2:2" x14ac:dyDescent="0.25">
      <c r="B6" s="3" t="s">
        <v>1</v>
      </c>
    </row>
    <row r="7" spans="2:2" x14ac:dyDescent="0.25">
      <c r="B7" s="4"/>
    </row>
    <row r="8" spans="2:2" ht="38.25" x14ac:dyDescent="0.25">
      <c r="B8" s="4" t="s">
        <v>2</v>
      </c>
    </row>
    <row r="9" spans="2:2" x14ac:dyDescent="0.25">
      <c r="B9" s="4"/>
    </row>
    <row r="10" spans="2:2" ht="25.5" x14ac:dyDescent="0.25">
      <c r="B10" s="4" t="s">
        <v>3</v>
      </c>
    </row>
    <row r="11" spans="2:2" x14ac:dyDescent="0.25">
      <c r="B11" s="4"/>
    </row>
    <row r="12" spans="2:2" x14ac:dyDescent="0.25">
      <c r="B12" s="4" t="s">
        <v>4</v>
      </c>
    </row>
    <row r="13" spans="2:2" x14ac:dyDescent="0.25">
      <c r="B13" s="4" t="s">
        <v>5</v>
      </c>
    </row>
    <row r="14" spans="2:2" x14ac:dyDescent="0.25">
      <c r="B14" s="4" t="s">
        <v>6</v>
      </c>
    </row>
    <row r="15" spans="2:2" x14ac:dyDescent="0.25">
      <c r="B15" s="4" t="s">
        <v>7</v>
      </c>
    </row>
    <row r="16" spans="2:2" x14ac:dyDescent="0.25">
      <c r="B16" s="4" t="s">
        <v>8</v>
      </c>
    </row>
    <row r="17" spans="2:2" x14ac:dyDescent="0.25">
      <c r="B17" s="4" t="s">
        <v>9</v>
      </c>
    </row>
    <row r="18" spans="2:2" x14ac:dyDescent="0.25">
      <c r="B18" s="4" t="s">
        <v>10</v>
      </c>
    </row>
    <row r="19" spans="2:2" x14ac:dyDescent="0.25">
      <c r="B19" s="4" t="s">
        <v>11</v>
      </c>
    </row>
    <row r="20" spans="2:2" x14ac:dyDescent="0.25">
      <c r="B20" s="4" t="s">
        <v>12</v>
      </c>
    </row>
    <row r="21" spans="2:2" x14ac:dyDescent="0.25">
      <c r="B21" s="4"/>
    </row>
    <row r="22" spans="2:2" ht="25.5" x14ac:dyDescent="0.25">
      <c r="B22" s="4" t="s">
        <v>13</v>
      </c>
    </row>
    <row r="23" spans="2:2" x14ac:dyDescent="0.25">
      <c r="B23" s="4"/>
    </row>
    <row r="24" spans="2:2" x14ac:dyDescent="0.25">
      <c r="B24" s="4" t="s">
        <v>14</v>
      </c>
    </row>
    <row r="25" spans="2:2" x14ac:dyDescent="0.25">
      <c r="B25" s="4" t="s">
        <v>15</v>
      </c>
    </row>
    <row r="26" spans="2:2" x14ac:dyDescent="0.25">
      <c r="B26" s="4" t="s">
        <v>16</v>
      </c>
    </row>
    <row r="27" spans="2:2" x14ac:dyDescent="0.25">
      <c r="B27" s="4" t="s">
        <v>7</v>
      </c>
    </row>
    <row r="28" spans="2:2" x14ac:dyDescent="0.25">
      <c r="B28" s="4" t="s">
        <v>8</v>
      </c>
    </row>
    <row r="29" spans="2:2" x14ac:dyDescent="0.25">
      <c r="B29" s="4" t="s">
        <v>17</v>
      </c>
    </row>
    <row r="30" spans="2:2" x14ac:dyDescent="0.25">
      <c r="B30" s="4" t="s">
        <v>10</v>
      </c>
    </row>
    <row r="31" spans="2:2" x14ac:dyDescent="0.25">
      <c r="B31" s="4" t="s">
        <v>11</v>
      </c>
    </row>
    <row r="32" spans="2:2" x14ac:dyDescent="0.25">
      <c r="B32" s="4" t="s">
        <v>12</v>
      </c>
    </row>
    <row r="33" spans="2:2" x14ac:dyDescent="0.25">
      <c r="B33" s="4"/>
    </row>
    <row r="34" spans="2:2" x14ac:dyDescent="0.25">
      <c r="B34" s="4" t="s">
        <v>18</v>
      </c>
    </row>
    <row r="35" spans="2:2" ht="25.5" x14ac:dyDescent="0.25">
      <c r="B35" s="4" t="s">
        <v>19</v>
      </c>
    </row>
    <row r="36" spans="2:2" x14ac:dyDescent="0.25">
      <c r="B36" s="4" t="s">
        <v>6</v>
      </c>
    </row>
    <row r="37" spans="2:2" x14ac:dyDescent="0.25">
      <c r="B37" s="4" t="s">
        <v>7</v>
      </c>
    </row>
    <row r="38" spans="2:2" x14ac:dyDescent="0.25">
      <c r="B38" s="4" t="s">
        <v>12</v>
      </c>
    </row>
    <row r="39" spans="2:2" x14ac:dyDescent="0.25">
      <c r="B39" s="4"/>
    </row>
    <row r="40" spans="2:2" x14ac:dyDescent="0.25">
      <c r="B40" s="4" t="s">
        <v>20</v>
      </c>
    </row>
    <row r="41" spans="2:2" x14ac:dyDescent="0.25">
      <c r="B41" s="4"/>
    </row>
    <row r="42" spans="2:2" ht="25.5" x14ac:dyDescent="0.25">
      <c r="B42" s="4" t="s">
        <v>21</v>
      </c>
    </row>
    <row r="43" spans="2:2" x14ac:dyDescent="0.25">
      <c r="B43" s="4"/>
    </row>
    <row r="44" spans="2:2" x14ac:dyDescent="0.25">
      <c r="B44" s="4" t="s">
        <v>22</v>
      </c>
    </row>
    <row r="45" spans="2:2" x14ac:dyDescent="0.25">
      <c r="B45" s="4" t="s">
        <v>23</v>
      </c>
    </row>
    <row r="46" spans="2:2" x14ac:dyDescent="0.25">
      <c r="B46" s="4" t="s">
        <v>24</v>
      </c>
    </row>
    <row r="47" spans="2:2" ht="13.5" thickBot="1" x14ac:dyDescent="0.3">
      <c r="B47" s="5"/>
    </row>
  </sheetData>
  <sheetProtection algorithmName="SHA-512" hashValue="FuvaN6MMDMz0prwX4/B9dCNn1ZZ6xfv/JHCBjijv2TLzl0zTp19S68PfU4e6ATZCpZsamqqwoIDHGGbNqpFAcw==" saltValue="W1nJgj1M4VRgm30+7hUZ7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16-16/19&amp;RStran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5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25</v>
      </c>
      <c r="C4" s="8"/>
    </row>
    <row r="5" spans="2:3" ht="20.100000000000001" customHeight="1" x14ac:dyDescent="0.25">
      <c r="B5" s="9" t="s">
        <v>26</v>
      </c>
      <c r="C5" s="10" t="s">
        <v>35</v>
      </c>
    </row>
    <row r="6" spans="2:3" ht="20.100000000000001" customHeight="1" x14ac:dyDescent="0.25">
      <c r="B6" s="11" t="s">
        <v>27</v>
      </c>
      <c r="C6" s="12" t="s">
        <v>36</v>
      </c>
    </row>
    <row r="7" spans="2:3" ht="27" customHeight="1" x14ac:dyDescent="0.25">
      <c r="B7" s="11" t="s">
        <v>28</v>
      </c>
      <c r="C7" s="12" t="s">
        <v>37</v>
      </c>
    </row>
    <row r="8" spans="2:3" ht="42.95" customHeight="1" x14ac:dyDescent="0.25">
      <c r="B8" s="11" t="s">
        <v>29</v>
      </c>
      <c r="C8" s="12"/>
    </row>
    <row r="9" spans="2:3" ht="20.100000000000001" customHeight="1" x14ac:dyDescent="0.25">
      <c r="B9" s="11" t="s">
        <v>30</v>
      </c>
      <c r="C9" s="12"/>
    </row>
    <row r="10" spans="2:3" ht="20.100000000000001" customHeight="1" x14ac:dyDescent="0.25">
      <c r="B10" s="11" t="s">
        <v>31</v>
      </c>
      <c r="C10" s="12" t="s">
        <v>38</v>
      </c>
    </row>
    <row r="11" spans="2:3" ht="20.100000000000001" customHeight="1" x14ac:dyDescent="0.25">
      <c r="B11" s="11" t="s">
        <v>32</v>
      </c>
      <c r="C11" s="12" t="s">
        <v>39</v>
      </c>
    </row>
    <row r="12" spans="2:3" ht="20.100000000000001" customHeight="1" x14ac:dyDescent="0.25">
      <c r="B12" s="11" t="s">
        <v>33</v>
      </c>
      <c r="C12" s="12" t="s">
        <v>40</v>
      </c>
    </row>
    <row r="13" spans="2:3" ht="20.100000000000001" customHeight="1" thickBot="1" x14ac:dyDescent="0.3">
      <c r="B13" s="13" t="s">
        <v>34</v>
      </c>
      <c r="C13" s="14"/>
    </row>
    <row r="15" spans="2:3" x14ac:dyDescent="0.25">
      <c r="B15" s="6" t="s">
        <v>41</v>
      </c>
    </row>
  </sheetData>
  <sheetProtection algorithmName="SHA-512" hashValue="7IXK9GvEoPSm7czMonT5NJmnZtd0oFXE3fwfesTwf40MhdGFld0hqua4gmDM/YvadNIRHBroiEBElISLtJQdPg==" saltValue="WkJg8ObsgtXPVu1c4Cq0RA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16-16/19&amp;RStran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1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42</v>
      </c>
      <c r="C4" s="8"/>
    </row>
    <row r="5" spans="2:3" ht="20.100000000000001" customHeight="1" x14ac:dyDescent="0.25">
      <c r="B5" s="9" t="s">
        <v>43</v>
      </c>
      <c r="C5" s="15"/>
    </row>
    <row r="6" spans="2:3" ht="20.100000000000001" customHeight="1" x14ac:dyDescent="0.25">
      <c r="B6" s="11" t="s">
        <v>44</v>
      </c>
      <c r="C6" s="16"/>
    </row>
    <row r="7" spans="2:3" ht="27" customHeight="1" x14ac:dyDescent="0.25">
      <c r="B7" s="11" t="s">
        <v>45</v>
      </c>
      <c r="C7" s="16"/>
    </row>
    <row r="8" spans="2:3" ht="20.100000000000001" customHeight="1" x14ac:dyDescent="0.25">
      <c r="B8" s="11" t="s">
        <v>46</v>
      </c>
      <c r="C8" s="16"/>
    </row>
    <row r="9" spans="2:3" ht="20.100000000000001" customHeight="1" x14ac:dyDescent="0.25">
      <c r="B9" s="11" t="s">
        <v>47</v>
      </c>
      <c r="C9" s="16"/>
    </row>
    <row r="10" spans="2:3" ht="20.100000000000001" customHeight="1" x14ac:dyDescent="0.25">
      <c r="B10" s="11" t="s">
        <v>48</v>
      </c>
      <c r="C10" s="16"/>
    </row>
    <row r="11" spans="2:3" ht="20.100000000000001" customHeight="1" thickBot="1" x14ac:dyDescent="0.3">
      <c r="B11" s="13" t="s">
        <v>49</v>
      </c>
      <c r="C11" s="17"/>
    </row>
  </sheetData>
  <sheetProtection algorithmName="SHA-512" hashValue="qEpyLLvWVtLOfeva+yUNOlf7gQR54vRAHVrNfLl2AudAnG2g81okw4GFjrvCIcbg24TbI5Wd0srBe1DHWJSJUA==" saltValue="1D181mgdmbN+OEk9jB0bFA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16-16/19&amp;RStran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6"/>
  <sheetViews>
    <sheetView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50</v>
      </c>
    </row>
    <row r="5" spans="2:2" ht="13.5" thickBot="1" x14ac:dyDescent="0.3"/>
    <row r="6" spans="2:2" ht="13.5" thickBot="1" x14ac:dyDescent="0.3">
      <c r="B6" s="18" t="s">
        <v>51</v>
      </c>
    </row>
  </sheetData>
  <sheetProtection algorithmName="SHA-512" hashValue="j9+nFU8T8i8Tp5twwk9Rd8ubJ6qfQ42xBbMloUZaT7Ysi91FlH4cCes/V5gmO/32FwQNTvRbfQ1tiCO3uvcLCg==" saltValue="QClPaLtLEZXCx+xRIKBkI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16-16/19&amp;RStran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26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39.7109375" style="1" customWidth="1"/>
    <col min="4" max="4" width="11" style="1" customWidth="1"/>
    <col min="5" max="5" width="13.42578125" style="1" customWidth="1"/>
    <col min="6" max="6" width="17" style="1" customWidth="1"/>
    <col min="7" max="7" width="18.28515625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13.7109375" style="1" customWidth="1"/>
    <col min="15" max="15" width="10.7109375" style="1" customWidth="1"/>
    <col min="16" max="16" width="7.7109375" style="1" customWidth="1"/>
    <col min="17" max="18" width="13.7109375" style="1" customWidth="1"/>
    <col min="19" max="20" width="17.28515625" style="1" customWidth="1"/>
    <col min="21" max="21" width="20.7109375" style="1" customWidth="1"/>
    <col min="22" max="22" width="25.7109375" style="1" customWidth="1"/>
    <col min="23" max="23" width="20.7109375" style="1" customWidth="1"/>
    <col min="24" max="24" width="12.7109375" style="1" customWidth="1"/>
    <col min="25" max="25" width="25.7109375" style="1" customWidth="1"/>
    <col min="26" max="16384" width="9.140625" style="1"/>
  </cols>
  <sheetData>
    <row r="4" spans="1:25" ht="15.75" x14ac:dyDescent="0.25">
      <c r="C4" s="42" t="s">
        <v>52</v>
      </c>
    </row>
    <row r="5" spans="1:25" ht="18" x14ac:dyDescent="0.25">
      <c r="B5" s="43" t="s">
        <v>53</v>
      </c>
      <c r="C5" s="2" t="s">
        <v>54</v>
      </c>
    </row>
    <row r="7" spans="1:25" x14ac:dyDescent="0.25">
      <c r="C7" s="44" t="str">
        <f>IF('2. Podatki o ponudniku'!C5&lt;&gt;"","Naziv ponudnika: " &amp; '2. Podatki o ponudniku'!C5,"")</f>
        <v/>
      </c>
    </row>
    <row r="8" spans="1:25" x14ac:dyDescent="0.25">
      <c r="C8" s="44" t="str">
        <f>IF('2. Podatki o ponudniku'!C7&lt;&gt;"","Identifikacijska številka za DDV: " &amp; '2. Podatki o ponudniku'!C7,"")</f>
        <v/>
      </c>
    </row>
    <row r="10" spans="1:25" ht="13.5" thickBot="1" x14ac:dyDescent="0.3"/>
    <row r="11" spans="1:25" ht="13.5" thickBot="1" x14ac:dyDescent="0.3">
      <c r="A11" s="33" t="s">
        <v>55</v>
      </c>
      <c r="B11" s="36" t="s">
        <v>56</v>
      </c>
      <c r="C11" s="19" t="s">
        <v>57</v>
      </c>
      <c r="D11" s="19"/>
      <c r="E11" s="19"/>
      <c r="F11" s="19"/>
      <c r="G11" s="19"/>
      <c r="H11" s="19" t="s">
        <v>58</v>
      </c>
      <c r="I11" s="19"/>
      <c r="J11" s="8"/>
      <c r="K11" s="7"/>
      <c r="L11" s="19" t="s">
        <v>59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8"/>
    </row>
    <row r="12" spans="1:25" ht="51.75" thickBot="1" x14ac:dyDescent="0.3">
      <c r="A12" s="34" t="s">
        <v>60</v>
      </c>
      <c r="B12" s="20" t="s">
        <v>61</v>
      </c>
      <c r="C12" s="21" t="s">
        <v>62</v>
      </c>
      <c r="D12" s="21" t="s">
        <v>63</v>
      </c>
      <c r="E12" s="21" t="s">
        <v>64</v>
      </c>
      <c r="F12" s="21" t="s">
        <v>65</v>
      </c>
      <c r="G12" s="21" t="s">
        <v>66</v>
      </c>
      <c r="H12" s="21" t="s">
        <v>67</v>
      </c>
      <c r="I12" s="21" t="s">
        <v>68</v>
      </c>
      <c r="J12" s="22" t="s">
        <v>69</v>
      </c>
      <c r="K12" s="20" t="s">
        <v>70</v>
      </c>
      <c r="L12" s="21" t="s">
        <v>71</v>
      </c>
      <c r="M12" s="21" t="s">
        <v>72</v>
      </c>
      <c r="N12" s="21" t="s">
        <v>73</v>
      </c>
      <c r="O12" s="21" t="s">
        <v>74</v>
      </c>
      <c r="P12" s="21" t="s">
        <v>75</v>
      </c>
      <c r="Q12" s="21" t="s">
        <v>76</v>
      </c>
      <c r="R12" s="21" t="s">
        <v>77</v>
      </c>
      <c r="S12" s="21" t="s">
        <v>78</v>
      </c>
      <c r="T12" s="21" t="s">
        <v>79</v>
      </c>
      <c r="U12" s="21" t="s">
        <v>80</v>
      </c>
      <c r="V12" s="21" t="s">
        <v>81</v>
      </c>
      <c r="W12" s="21" t="s">
        <v>82</v>
      </c>
      <c r="X12" s="21" t="s">
        <v>83</v>
      </c>
      <c r="Y12" s="22" t="s">
        <v>84</v>
      </c>
    </row>
    <row r="13" spans="1:25" ht="77.25" thickBot="1" x14ac:dyDescent="0.3">
      <c r="A13" s="35" t="s">
        <v>85</v>
      </c>
      <c r="B13" s="37">
        <v>1</v>
      </c>
      <c r="C13" s="23" t="s">
        <v>86</v>
      </c>
      <c r="D13" s="23" t="s">
        <v>87</v>
      </c>
      <c r="E13" s="23" t="s">
        <v>88</v>
      </c>
      <c r="F13" s="23" t="s">
        <v>89</v>
      </c>
      <c r="G13" s="23" t="s">
        <v>90</v>
      </c>
      <c r="H13" s="24" t="s">
        <v>91</v>
      </c>
      <c r="I13" s="25">
        <v>90</v>
      </c>
      <c r="J13" s="38">
        <v>8</v>
      </c>
      <c r="K13" s="37">
        <v>1</v>
      </c>
      <c r="L13" s="26"/>
      <c r="M13" s="27"/>
      <c r="N13" s="28">
        <f>IF(M13&gt;0,ROUND(L13/M13,4),0)</f>
        <v>0</v>
      </c>
      <c r="O13" s="29"/>
      <c r="P13" s="30"/>
      <c r="Q13" s="28">
        <f>ROUND(ROUND(N13,4)*(1-O13),4)</f>
        <v>0</v>
      </c>
      <c r="R13" s="28">
        <f>ROUND(ROUND(Q13,4)*(1+P13),4)</f>
        <v>0</v>
      </c>
      <c r="S13" s="28">
        <f>ROUND($I13*Q13,4)</f>
        <v>0</v>
      </c>
      <c r="T13" s="28">
        <f>ROUND($I13*R13,4)</f>
        <v>0</v>
      </c>
      <c r="U13" s="31"/>
      <c r="V13" s="31"/>
      <c r="W13" s="31"/>
      <c r="X13" s="31"/>
      <c r="Y13" s="32"/>
    </row>
    <row r="14" spans="1:25" ht="13.5" thickBot="1" x14ac:dyDescent="0.3">
      <c r="R14" s="39" t="s">
        <v>92</v>
      </c>
      <c r="S14" s="40">
        <f>SUM(S13:S13)</f>
        <v>0</v>
      </c>
      <c r="T14" s="41">
        <f>SUM(T13:T13)</f>
        <v>0</v>
      </c>
    </row>
    <row r="16" spans="1:25" ht="13.5" thickBot="1" x14ac:dyDescent="0.3"/>
    <row r="17" spans="1:25" ht="13.5" thickBot="1" x14ac:dyDescent="0.3">
      <c r="A17" s="33" t="s">
        <v>55</v>
      </c>
      <c r="B17" s="36" t="s">
        <v>93</v>
      </c>
      <c r="C17" s="19" t="s">
        <v>94</v>
      </c>
      <c r="D17" s="19"/>
      <c r="E17" s="19"/>
      <c r="F17" s="19"/>
      <c r="G17" s="19"/>
      <c r="H17" s="19" t="s">
        <v>58</v>
      </c>
      <c r="I17" s="19"/>
      <c r="J17" s="8"/>
      <c r="K17" s="7"/>
      <c r="L17" s="19" t="s">
        <v>95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8"/>
    </row>
    <row r="18" spans="1:25" ht="51.75" thickBot="1" x14ac:dyDescent="0.3">
      <c r="A18" s="34" t="s">
        <v>60</v>
      </c>
      <c r="B18" s="20" t="s">
        <v>61</v>
      </c>
      <c r="C18" s="21" t="s">
        <v>62</v>
      </c>
      <c r="D18" s="21" t="s">
        <v>63</v>
      </c>
      <c r="E18" s="21" t="s">
        <v>64</v>
      </c>
      <c r="F18" s="21" t="s">
        <v>65</v>
      </c>
      <c r="G18" s="21" t="s">
        <v>66</v>
      </c>
      <c r="H18" s="21" t="s">
        <v>67</v>
      </c>
      <c r="I18" s="21" t="s">
        <v>68</v>
      </c>
      <c r="J18" s="22" t="s">
        <v>69</v>
      </c>
      <c r="K18" s="20" t="s">
        <v>70</v>
      </c>
      <c r="L18" s="21" t="s">
        <v>71</v>
      </c>
      <c r="M18" s="21" t="s">
        <v>72</v>
      </c>
      <c r="N18" s="21" t="s">
        <v>73</v>
      </c>
      <c r="O18" s="21" t="s">
        <v>74</v>
      </c>
      <c r="P18" s="21" t="s">
        <v>75</v>
      </c>
      <c r="Q18" s="21" t="s">
        <v>76</v>
      </c>
      <c r="R18" s="21" t="s">
        <v>77</v>
      </c>
      <c r="S18" s="21" t="s">
        <v>78</v>
      </c>
      <c r="T18" s="21" t="s">
        <v>79</v>
      </c>
      <c r="U18" s="21" t="s">
        <v>80</v>
      </c>
      <c r="V18" s="21" t="s">
        <v>81</v>
      </c>
      <c r="W18" s="21" t="s">
        <v>82</v>
      </c>
      <c r="X18" s="21" t="s">
        <v>83</v>
      </c>
      <c r="Y18" s="22" t="s">
        <v>84</v>
      </c>
    </row>
    <row r="19" spans="1:25" ht="77.25" thickBot="1" x14ac:dyDescent="0.3">
      <c r="A19" s="35" t="s">
        <v>96</v>
      </c>
      <c r="B19" s="37">
        <v>1</v>
      </c>
      <c r="C19" s="23" t="s">
        <v>95</v>
      </c>
      <c r="D19" s="23" t="s">
        <v>87</v>
      </c>
      <c r="E19" s="23" t="s">
        <v>88</v>
      </c>
      <c r="F19" s="23" t="s">
        <v>89</v>
      </c>
      <c r="G19" s="23" t="s">
        <v>90</v>
      </c>
      <c r="H19" s="24" t="s">
        <v>91</v>
      </c>
      <c r="I19" s="25">
        <v>1460</v>
      </c>
      <c r="J19" s="38">
        <v>8</v>
      </c>
      <c r="K19" s="37">
        <v>1</v>
      </c>
      <c r="L19" s="26"/>
      <c r="M19" s="27"/>
      <c r="N19" s="28">
        <f>IF(M19&gt;0,ROUND(L19/M19,4),0)</f>
        <v>0</v>
      </c>
      <c r="O19" s="29"/>
      <c r="P19" s="30"/>
      <c r="Q19" s="28">
        <f>ROUND(ROUND(N19,4)*(1-O19),4)</f>
        <v>0</v>
      </c>
      <c r="R19" s="28">
        <f>ROUND(ROUND(Q19,4)*(1+P19),4)</f>
        <v>0</v>
      </c>
      <c r="S19" s="28">
        <f>ROUND($I19*Q19,4)</f>
        <v>0</v>
      </c>
      <c r="T19" s="28">
        <f>ROUND($I19*R19,4)</f>
        <v>0</v>
      </c>
      <c r="U19" s="31"/>
      <c r="V19" s="31"/>
      <c r="W19" s="31"/>
      <c r="X19" s="31"/>
      <c r="Y19" s="32"/>
    </row>
    <row r="20" spans="1:25" ht="13.5" thickBot="1" x14ac:dyDescent="0.3">
      <c r="R20" s="39" t="s">
        <v>92</v>
      </c>
      <c r="S20" s="40">
        <f>SUM(S19:S19)</f>
        <v>0</v>
      </c>
      <c r="T20" s="41">
        <f>SUM(T19:T19)</f>
        <v>0</v>
      </c>
    </row>
    <row r="22" spans="1:25" ht="13.5" thickBot="1" x14ac:dyDescent="0.3"/>
    <row r="23" spans="1:25" ht="13.5" thickBot="1" x14ac:dyDescent="0.3">
      <c r="A23" s="33" t="s">
        <v>55</v>
      </c>
      <c r="B23" s="36" t="s">
        <v>97</v>
      </c>
      <c r="C23" s="19" t="s">
        <v>98</v>
      </c>
      <c r="D23" s="19"/>
      <c r="E23" s="19"/>
      <c r="F23" s="19"/>
      <c r="G23" s="19"/>
      <c r="H23" s="19" t="s">
        <v>58</v>
      </c>
      <c r="I23" s="19"/>
      <c r="J23" s="8"/>
      <c r="K23" s="7"/>
      <c r="L23" s="19" t="s">
        <v>99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8"/>
    </row>
    <row r="24" spans="1:25" ht="51.75" thickBot="1" x14ac:dyDescent="0.3">
      <c r="A24" s="34" t="s">
        <v>60</v>
      </c>
      <c r="B24" s="20" t="s">
        <v>61</v>
      </c>
      <c r="C24" s="21" t="s">
        <v>62</v>
      </c>
      <c r="D24" s="21" t="s">
        <v>63</v>
      </c>
      <c r="E24" s="21" t="s">
        <v>64</v>
      </c>
      <c r="F24" s="21" t="s">
        <v>65</v>
      </c>
      <c r="G24" s="21" t="s">
        <v>66</v>
      </c>
      <c r="H24" s="21" t="s">
        <v>67</v>
      </c>
      <c r="I24" s="21" t="s">
        <v>68</v>
      </c>
      <c r="J24" s="22" t="s">
        <v>69</v>
      </c>
      <c r="K24" s="20" t="s">
        <v>70</v>
      </c>
      <c r="L24" s="21" t="s">
        <v>71</v>
      </c>
      <c r="M24" s="21" t="s">
        <v>72</v>
      </c>
      <c r="N24" s="21" t="s">
        <v>73</v>
      </c>
      <c r="O24" s="21" t="s">
        <v>74</v>
      </c>
      <c r="P24" s="21" t="s">
        <v>75</v>
      </c>
      <c r="Q24" s="21" t="s">
        <v>76</v>
      </c>
      <c r="R24" s="21" t="s">
        <v>77</v>
      </c>
      <c r="S24" s="21" t="s">
        <v>78</v>
      </c>
      <c r="T24" s="21" t="s">
        <v>79</v>
      </c>
      <c r="U24" s="21" t="s">
        <v>80</v>
      </c>
      <c r="V24" s="21" t="s">
        <v>81</v>
      </c>
      <c r="W24" s="21" t="s">
        <v>82</v>
      </c>
      <c r="X24" s="21" t="s">
        <v>83</v>
      </c>
      <c r="Y24" s="22" t="s">
        <v>84</v>
      </c>
    </row>
    <row r="25" spans="1:25" ht="77.25" thickBot="1" x14ac:dyDescent="0.3">
      <c r="A25" s="35" t="s">
        <v>100</v>
      </c>
      <c r="B25" s="37">
        <v>1</v>
      </c>
      <c r="C25" s="23" t="s">
        <v>99</v>
      </c>
      <c r="D25" s="23" t="s">
        <v>87</v>
      </c>
      <c r="E25" s="23" t="s">
        <v>88</v>
      </c>
      <c r="F25" s="23" t="s">
        <v>89</v>
      </c>
      <c r="G25" s="23" t="s">
        <v>90</v>
      </c>
      <c r="H25" s="24" t="s">
        <v>91</v>
      </c>
      <c r="I25" s="25">
        <v>20</v>
      </c>
      <c r="J25" s="38">
        <v>2</v>
      </c>
      <c r="K25" s="37">
        <v>1</v>
      </c>
      <c r="L25" s="26"/>
      <c r="M25" s="27"/>
      <c r="N25" s="28">
        <f>IF(M25&gt;0,ROUND(L25/M25,4),0)</f>
        <v>0</v>
      </c>
      <c r="O25" s="29"/>
      <c r="P25" s="30"/>
      <c r="Q25" s="28">
        <f>ROUND(ROUND(N25,4)*(1-O25),4)</f>
        <v>0</v>
      </c>
      <c r="R25" s="28">
        <f>ROUND(ROUND(Q25,4)*(1+P25),4)</f>
        <v>0</v>
      </c>
      <c r="S25" s="28">
        <f>ROUND($I25*Q25,4)</f>
        <v>0</v>
      </c>
      <c r="T25" s="28">
        <f>ROUND($I25*R25,4)</f>
        <v>0</v>
      </c>
      <c r="U25" s="31"/>
      <c r="V25" s="31"/>
      <c r="W25" s="31"/>
      <c r="X25" s="31"/>
      <c r="Y25" s="32"/>
    </row>
    <row r="26" spans="1:25" ht="13.5" thickBot="1" x14ac:dyDescent="0.3">
      <c r="R26" s="39" t="s">
        <v>92</v>
      </c>
      <c r="S26" s="40">
        <f>SUM(S25:S25)</f>
        <v>0</v>
      </c>
      <c r="T26" s="41">
        <f>SUM(T25:T25)</f>
        <v>0</v>
      </c>
    </row>
  </sheetData>
  <sheetProtection algorithmName="SHA-512" hashValue="YWDPvpl7Ziy2pHK/IJXuBVuLUIc8G7OvGJPBQAYSoeK4MFueT4Gvb/mOmqOgz/SpV+XpnvW2MBmzE50nu4C22w==" saltValue="bljJ+NbYWLyajiuSAEBH5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5" fitToHeight="0" pageOrder="overThenDown" orientation="landscape" r:id="rId1"/>
  <headerFooter>
    <oddHeader>&amp;ROBR-8A</oddHeader>
    <oddFooter>&amp;LJN št. 16-16/19&amp;RStran &amp;P od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117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58" style="1" customWidth="1"/>
    <col min="4" max="4" width="23.7109375" style="1" customWidth="1"/>
    <col min="5" max="5" width="32.140625" style="1" customWidth="1"/>
    <col min="6" max="6" width="10.7109375" style="1" customWidth="1"/>
    <col min="7" max="7" width="29.85546875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13.7109375" style="1" customWidth="1"/>
    <col min="15" max="15" width="10.7109375" style="1" customWidth="1"/>
    <col min="16" max="16" width="7.7109375" style="1" customWidth="1"/>
    <col min="17" max="18" width="13.7109375" style="1" customWidth="1"/>
    <col min="19" max="20" width="17.28515625" style="1" customWidth="1"/>
    <col min="21" max="21" width="20.7109375" style="1" customWidth="1"/>
    <col min="22" max="22" width="25.7109375" style="1" customWidth="1"/>
    <col min="23" max="23" width="20.7109375" style="1" customWidth="1"/>
    <col min="24" max="24" width="12.7109375" style="1" customWidth="1"/>
    <col min="25" max="25" width="25.7109375" style="1" customWidth="1"/>
    <col min="26" max="16384" width="9.140625" style="1"/>
  </cols>
  <sheetData>
    <row r="4" spans="1:25" ht="15.75" x14ac:dyDescent="0.25">
      <c r="C4" s="42" t="s">
        <v>52</v>
      </c>
    </row>
    <row r="5" spans="1:25" ht="18" x14ac:dyDescent="0.25">
      <c r="B5" s="43" t="s">
        <v>101</v>
      </c>
      <c r="C5" s="2" t="s">
        <v>102</v>
      </c>
    </row>
    <row r="7" spans="1:25" x14ac:dyDescent="0.25">
      <c r="C7" s="44" t="str">
        <f>IF('2. Podatki o ponudniku'!C5&lt;&gt;"","Naziv ponudnika: " &amp; '2. Podatki o ponudniku'!C5,"")</f>
        <v/>
      </c>
    </row>
    <row r="8" spans="1:25" x14ac:dyDescent="0.25">
      <c r="C8" s="44" t="str">
        <f>IF('2. Podatki o ponudniku'!C7&lt;&gt;"","Identifikacijska številka za DDV: " &amp; '2. Podatki o ponudniku'!C7,"")</f>
        <v/>
      </c>
    </row>
    <row r="10" spans="1:25" ht="13.5" thickBot="1" x14ac:dyDescent="0.3"/>
    <row r="11" spans="1:25" ht="13.5" thickBot="1" x14ac:dyDescent="0.3">
      <c r="A11" s="33" t="s">
        <v>55</v>
      </c>
      <c r="B11" s="36" t="s">
        <v>56</v>
      </c>
      <c r="C11" s="19" t="s">
        <v>103</v>
      </c>
      <c r="D11" s="19"/>
      <c r="E11" s="19"/>
      <c r="F11" s="19"/>
      <c r="G11" s="19"/>
      <c r="H11" s="19" t="s">
        <v>104</v>
      </c>
      <c r="I11" s="19"/>
      <c r="J11" s="8"/>
      <c r="K11" s="7"/>
      <c r="L11" s="19" t="s">
        <v>105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8"/>
    </row>
    <row r="12" spans="1:25" ht="51.75" thickBot="1" x14ac:dyDescent="0.3">
      <c r="A12" s="34" t="s">
        <v>60</v>
      </c>
      <c r="B12" s="20" t="s">
        <v>61</v>
      </c>
      <c r="C12" s="21" t="s">
        <v>62</v>
      </c>
      <c r="D12" s="21" t="s">
        <v>63</v>
      </c>
      <c r="E12" s="21" t="s">
        <v>64</v>
      </c>
      <c r="F12" s="21" t="s">
        <v>65</v>
      </c>
      <c r="G12" s="21" t="s">
        <v>66</v>
      </c>
      <c r="H12" s="21" t="s">
        <v>67</v>
      </c>
      <c r="I12" s="21" t="s">
        <v>68</v>
      </c>
      <c r="J12" s="22" t="s">
        <v>69</v>
      </c>
      <c r="K12" s="20" t="s">
        <v>70</v>
      </c>
      <c r="L12" s="21" t="s">
        <v>71</v>
      </c>
      <c r="M12" s="21" t="s">
        <v>72</v>
      </c>
      <c r="N12" s="21" t="s">
        <v>73</v>
      </c>
      <c r="O12" s="21" t="s">
        <v>74</v>
      </c>
      <c r="P12" s="21" t="s">
        <v>75</v>
      </c>
      <c r="Q12" s="21" t="s">
        <v>76</v>
      </c>
      <c r="R12" s="21" t="s">
        <v>77</v>
      </c>
      <c r="S12" s="21" t="s">
        <v>78</v>
      </c>
      <c r="T12" s="21" t="s">
        <v>79</v>
      </c>
      <c r="U12" s="21" t="s">
        <v>80</v>
      </c>
      <c r="V12" s="21" t="s">
        <v>81</v>
      </c>
      <c r="W12" s="21" t="s">
        <v>82</v>
      </c>
      <c r="X12" s="21" t="s">
        <v>83</v>
      </c>
      <c r="Y12" s="22" t="s">
        <v>84</v>
      </c>
    </row>
    <row r="13" spans="1:25" ht="25.5" x14ac:dyDescent="0.25">
      <c r="A13" s="75" t="s">
        <v>106</v>
      </c>
      <c r="B13" s="9">
        <v>1</v>
      </c>
      <c r="C13" s="45" t="s">
        <v>107</v>
      </c>
      <c r="D13" s="45" t="s">
        <v>108</v>
      </c>
      <c r="E13" s="45" t="s">
        <v>109</v>
      </c>
      <c r="F13" s="45" t="s">
        <v>110</v>
      </c>
      <c r="G13" s="45" t="s">
        <v>90</v>
      </c>
      <c r="H13" s="46" t="s">
        <v>91</v>
      </c>
      <c r="I13" s="47">
        <v>40</v>
      </c>
      <c r="J13" s="78">
        <v>4</v>
      </c>
      <c r="K13" s="9">
        <v>1</v>
      </c>
      <c r="L13" s="48"/>
      <c r="M13" s="49"/>
      <c r="N13" s="50">
        <f>IF(M13&gt;0,ROUND(L13/M13,4),0)</f>
        <v>0</v>
      </c>
      <c r="O13" s="51"/>
      <c r="P13" s="52"/>
      <c r="Q13" s="50">
        <f>ROUND(ROUND(N13,4)*(1-O13),4)</f>
        <v>0</v>
      </c>
      <c r="R13" s="50">
        <f>ROUND(ROUND(Q13,4)*(1+P13),4)</f>
        <v>0</v>
      </c>
      <c r="S13" s="50">
        <f>ROUND($I13*Q13,4)</f>
        <v>0</v>
      </c>
      <c r="T13" s="50">
        <f>ROUND($I13*R13,4)</f>
        <v>0</v>
      </c>
      <c r="U13" s="53"/>
      <c r="V13" s="53"/>
      <c r="W13" s="53"/>
      <c r="X13" s="53"/>
      <c r="Y13" s="54"/>
    </row>
    <row r="14" spans="1:25" x14ac:dyDescent="0.25">
      <c r="A14" s="76" t="s">
        <v>111</v>
      </c>
      <c r="B14" s="11">
        <v>2</v>
      </c>
      <c r="C14" s="55" t="s">
        <v>112</v>
      </c>
      <c r="D14" s="55" t="s">
        <v>108</v>
      </c>
      <c r="E14" s="55" t="s">
        <v>110</v>
      </c>
      <c r="F14" s="55" t="s">
        <v>113</v>
      </c>
      <c r="G14" s="55" t="s">
        <v>90</v>
      </c>
      <c r="H14" s="56" t="s">
        <v>91</v>
      </c>
      <c r="I14" s="57">
        <v>20</v>
      </c>
      <c r="J14" s="79">
        <v>2</v>
      </c>
      <c r="K14" s="11">
        <v>1</v>
      </c>
      <c r="L14" s="58"/>
      <c r="M14" s="59"/>
      <c r="N14" s="60">
        <f>IF(M14&gt;0,ROUND(L14/M14,4),0)</f>
        <v>0</v>
      </c>
      <c r="O14" s="61"/>
      <c r="P14" s="62"/>
      <c r="Q14" s="60">
        <f>ROUND(ROUND(N14,4)*(1-O14),4)</f>
        <v>0</v>
      </c>
      <c r="R14" s="60">
        <f>ROUND(ROUND(Q14,4)*(1+P14),4)</f>
        <v>0</v>
      </c>
      <c r="S14" s="60">
        <f>ROUND($I14*Q14,4)</f>
        <v>0</v>
      </c>
      <c r="T14" s="60">
        <f>ROUND($I14*R14,4)</f>
        <v>0</v>
      </c>
      <c r="U14" s="63"/>
      <c r="V14" s="63"/>
      <c r="W14" s="63"/>
      <c r="X14" s="63"/>
      <c r="Y14" s="64"/>
    </row>
    <row r="15" spans="1:25" ht="25.5" x14ac:dyDescent="0.25">
      <c r="A15" s="76" t="s">
        <v>114</v>
      </c>
      <c r="B15" s="11">
        <v>3</v>
      </c>
      <c r="C15" s="55" t="s">
        <v>115</v>
      </c>
      <c r="D15" s="55" t="s">
        <v>108</v>
      </c>
      <c r="E15" s="55" t="s">
        <v>110</v>
      </c>
      <c r="F15" s="55" t="s">
        <v>113</v>
      </c>
      <c r="G15" s="55" t="s">
        <v>90</v>
      </c>
      <c r="H15" s="56" t="s">
        <v>91</v>
      </c>
      <c r="I15" s="57">
        <v>30</v>
      </c>
      <c r="J15" s="79">
        <v>2</v>
      </c>
      <c r="K15" s="11">
        <v>1</v>
      </c>
      <c r="L15" s="58"/>
      <c r="M15" s="59"/>
      <c r="N15" s="60">
        <f>IF(M15&gt;0,ROUND(L15/M15,4),0)</f>
        <v>0</v>
      </c>
      <c r="O15" s="61"/>
      <c r="P15" s="62"/>
      <c r="Q15" s="60">
        <f>ROUND(ROUND(N15,4)*(1-O15),4)</f>
        <v>0</v>
      </c>
      <c r="R15" s="60">
        <f>ROUND(ROUND(Q15,4)*(1+P15),4)</f>
        <v>0</v>
      </c>
      <c r="S15" s="60">
        <f>ROUND($I15*Q15,4)</f>
        <v>0</v>
      </c>
      <c r="T15" s="60">
        <f>ROUND($I15*R15,4)</f>
        <v>0</v>
      </c>
      <c r="U15" s="63"/>
      <c r="V15" s="63"/>
      <c r="W15" s="63"/>
      <c r="X15" s="63"/>
      <c r="Y15" s="64"/>
    </row>
    <row r="16" spans="1:25" ht="26.25" thickBot="1" x14ac:dyDescent="0.3">
      <c r="A16" s="77" t="s">
        <v>116</v>
      </c>
      <c r="B16" s="13">
        <v>4</v>
      </c>
      <c r="C16" s="65" t="s">
        <v>117</v>
      </c>
      <c r="D16" s="65" t="s">
        <v>118</v>
      </c>
      <c r="E16" s="65" t="s">
        <v>119</v>
      </c>
      <c r="F16" s="65" t="s">
        <v>120</v>
      </c>
      <c r="G16" s="65" t="s">
        <v>90</v>
      </c>
      <c r="H16" s="66" t="s">
        <v>121</v>
      </c>
      <c r="I16" s="67">
        <v>150</v>
      </c>
      <c r="J16" s="80">
        <v>8</v>
      </c>
      <c r="K16" s="13">
        <v>1</v>
      </c>
      <c r="L16" s="68"/>
      <c r="M16" s="69"/>
      <c r="N16" s="70">
        <f>IF(M16&gt;0,ROUND(L16/M16,4),0)</f>
        <v>0</v>
      </c>
      <c r="O16" s="71"/>
      <c r="P16" s="72"/>
      <c r="Q16" s="70">
        <f>ROUND(ROUND(N16,4)*(1-O16),4)</f>
        <v>0</v>
      </c>
      <c r="R16" s="70">
        <f>ROUND(ROUND(Q16,4)*(1+P16),4)</f>
        <v>0</v>
      </c>
      <c r="S16" s="70">
        <f>ROUND($I16*Q16,4)</f>
        <v>0</v>
      </c>
      <c r="T16" s="70">
        <f>ROUND($I16*R16,4)</f>
        <v>0</v>
      </c>
      <c r="U16" s="73"/>
      <c r="V16" s="73"/>
      <c r="W16" s="73"/>
      <c r="X16" s="73"/>
      <c r="Y16" s="74"/>
    </row>
    <row r="17" spans="1:25" ht="13.5" thickBot="1" x14ac:dyDescent="0.3">
      <c r="R17" s="39" t="s">
        <v>92</v>
      </c>
      <c r="S17" s="40">
        <f>SUM(S13:S16)</f>
        <v>0</v>
      </c>
      <c r="T17" s="41">
        <f>SUM(T13:T16)</f>
        <v>0</v>
      </c>
    </row>
    <row r="19" spans="1:25" ht="13.5" thickBot="1" x14ac:dyDescent="0.3"/>
    <row r="20" spans="1:25" ht="13.5" thickBot="1" x14ac:dyDescent="0.3">
      <c r="A20" s="33" t="s">
        <v>55</v>
      </c>
      <c r="B20" s="36" t="s">
        <v>93</v>
      </c>
      <c r="C20" s="19" t="s">
        <v>122</v>
      </c>
      <c r="D20" s="19"/>
      <c r="E20" s="19"/>
      <c r="F20" s="19"/>
      <c r="G20" s="19"/>
      <c r="H20" s="19" t="s">
        <v>58</v>
      </c>
      <c r="I20" s="19"/>
      <c r="J20" s="8"/>
      <c r="K20" s="7"/>
      <c r="L20" s="19" t="s">
        <v>123</v>
      </c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8"/>
    </row>
    <row r="21" spans="1:25" ht="51.75" thickBot="1" x14ac:dyDescent="0.3">
      <c r="A21" s="34" t="s">
        <v>60</v>
      </c>
      <c r="B21" s="20" t="s">
        <v>61</v>
      </c>
      <c r="C21" s="21" t="s">
        <v>62</v>
      </c>
      <c r="D21" s="21" t="s">
        <v>63</v>
      </c>
      <c r="E21" s="21" t="s">
        <v>64</v>
      </c>
      <c r="F21" s="21" t="s">
        <v>65</v>
      </c>
      <c r="G21" s="21" t="s">
        <v>66</v>
      </c>
      <c r="H21" s="21" t="s">
        <v>67</v>
      </c>
      <c r="I21" s="21" t="s">
        <v>68</v>
      </c>
      <c r="J21" s="22" t="s">
        <v>69</v>
      </c>
      <c r="K21" s="20" t="s">
        <v>70</v>
      </c>
      <c r="L21" s="21" t="s">
        <v>71</v>
      </c>
      <c r="M21" s="21" t="s">
        <v>72</v>
      </c>
      <c r="N21" s="21" t="s">
        <v>73</v>
      </c>
      <c r="O21" s="21" t="s">
        <v>74</v>
      </c>
      <c r="P21" s="21" t="s">
        <v>75</v>
      </c>
      <c r="Q21" s="21" t="s">
        <v>76</v>
      </c>
      <c r="R21" s="21" t="s">
        <v>77</v>
      </c>
      <c r="S21" s="21" t="s">
        <v>78</v>
      </c>
      <c r="T21" s="21" t="s">
        <v>79</v>
      </c>
      <c r="U21" s="21" t="s">
        <v>80</v>
      </c>
      <c r="V21" s="21" t="s">
        <v>81</v>
      </c>
      <c r="W21" s="21" t="s">
        <v>82</v>
      </c>
      <c r="X21" s="21" t="s">
        <v>83</v>
      </c>
      <c r="Y21" s="22" t="s">
        <v>84</v>
      </c>
    </row>
    <row r="22" spans="1:25" ht="64.5" thickBot="1" x14ac:dyDescent="0.3">
      <c r="A22" s="35" t="s">
        <v>124</v>
      </c>
      <c r="B22" s="37">
        <v>1</v>
      </c>
      <c r="C22" s="23" t="s">
        <v>125</v>
      </c>
      <c r="D22" s="23" t="s">
        <v>126</v>
      </c>
      <c r="E22" s="23" t="s">
        <v>127</v>
      </c>
      <c r="F22" s="23" t="s">
        <v>128</v>
      </c>
      <c r="G22" s="23" t="s">
        <v>90</v>
      </c>
      <c r="H22" s="24" t="s">
        <v>91</v>
      </c>
      <c r="I22" s="25">
        <v>900</v>
      </c>
      <c r="J22" s="38">
        <v>5</v>
      </c>
      <c r="K22" s="37">
        <v>1</v>
      </c>
      <c r="L22" s="26"/>
      <c r="M22" s="27"/>
      <c r="N22" s="28">
        <f>IF(M22&gt;0,ROUND(L22/M22,4),0)</f>
        <v>0</v>
      </c>
      <c r="O22" s="29"/>
      <c r="P22" s="30"/>
      <c r="Q22" s="28">
        <f>ROUND(ROUND(N22,4)*(1-O22),4)</f>
        <v>0</v>
      </c>
      <c r="R22" s="28">
        <f>ROUND(ROUND(Q22,4)*(1+P22),4)</f>
        <v>0</v>
      </c>
      <c r="S22" s="28">
        <f>ROUND($I22*Q22,4)</f>
        <v>0</v>
      </c>
      <c r="T22" s="28">
        <f>ROUND($I22*R22,4)</f>
        <v>0</v>
      </c>
      <c r="U22" s="31"/>
      <c r="V22" s="31"/>
      <c r="W22" s="31"/>
      <c r="X22" s="31"/>
      <c r="Y22" s="32"/>
    </row>
    <row r="23" spans="1:25" ht="13.5" thickBot="1" x14ac:dyDescent="0.3">
      <c r="R23" s="39" t="s">
        <v>92</v>
      </c>
      <c r="S23" s="40">
        <f>SUM(S22:S22)</f>
        <v>0</v>
      </c>
      <c r="T23" s="41">
        <f>SUM(T22:T22)</f>
        <v>0</v>
      </c>
    </row>
    <row r="25" spans="1:25" ht="13.5" thickBot="1" x14ac:dyDescent="0.3"/>
    <row r="26" spans="1:25" ht="13.5" thickBot="1" x14ac:dyDescent="0.3">
      <c r="A26" s="33" t="s">
        <v>55</v>
      </c>
      <c r="B26" s="36" t="s">
        <v>97</v>
      </c>
      <c r="C26" s="19" t="s">
        <v>129</v>
      </c>
      <c r="D26" s="19"/>
      <c r="E26" s="19"/>
      <c r="F26" s="19"/>
      <c r="G26" s="19"/>
      <c r="H26" s="19" t="s">
        <v>104</v>
      </c>
      <c r="I26" s="19"/>
      <c r="J26" s="8"/>
      <c r="K26" s="7"/>
      <c r="L26" s="19" t="s">
        <v>130</v>
      </c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8"/>
    </row>
    <row r="27" spans="1:25" ht="51.75" thickBot="1" x14ac:dyDescent="0.3">
      <c r="A27" s="34" t="s">
        <v>60</v>
      </c>
      <c r="B27" s="20" t="s">
        <v>61</v>
      </c>
      <c r="C27" s="21" t="s">
        <v>62</v>
      </c>
      <c r="D27" s="21" t="s">
        <v>63</v>
      </c>
      <c r="E27" s="21" t="s">
        <v>64</v>
      </c>
      <c r="F27" s="21" t="s">
        <v>65</v>
      </c>
      <c r="G27" s="21" t="s">
        <v>66</v>
      </c>
      <c r="H27" s="21" t="s">
        <v>67</v>
      </c>
      <c r="I27" s="21" t="s">
        <v>68</v>
      </c>
      <c r="J27" s="22" t="s">
        <v>69</v>
      </c>
      <c r="K27" s="20" t="s">
        <v>70</v>
      </c>
      <c r="L27" s="21" t="s">
        <v>71</v>
      </c>
      <c r="M27" s="21" t="s">
        <v>72</v>
      </c>
      <c r="N27" s="21" t="s">
        <v>73</v>
      </c>
      <c r="O27" s="21" t="s">
        <v>74</v>
      </c>
      <c r="P27" s="21" t="s">
        <v>75</v>
      </c>
      <c r="Q27" s="21" t="s">
        <v>76</v>
      </c>
      <c r="R27" s="21" t="s">
        <v>77</v>
      </c>
      <c r="S27" s="21" t="s">
        <v>78</v>
      </c>
      <c r="T27" s="21" t="s">
        <v>79</v>
      </c>
      <c r="U27" s="21" t="s">
        <v>80</v>
      </c>
      <c r="V27" s="21" t="s">
        <v>81</v>
      </c>
      <c r="W27" s="21" t="s">
        <v>82</v>
      </c>
      <c r="X27" s="21" t="s">
        <v>83</v>
      </c>
      <c r="Y27" s="22" t="s">
        <v>84</v>
      </c>
    </row>
    <row r="28" spans="1:25" ht="76.5" x14ac:dyDescent="0.25">
      <c r="A28" s="75" t="s">
        <v>131</v>
      </c>
      <c r="B28" s="9">
        <v>1</v>
      </c>
      <c r="C28" s="45" t="s">
        <v>132</v>
      </c>
      <c r="D28" s="45" t="s">
        <v>133</v>
      </c>
      <c r="E28" s="45" t="s">
        <v>134</v>
      </c>
      <c r="F28" s="45" t="s">
        <v>90</v>
      </c>
      <c r="G28" s="45" t="s">
        <v>135</v>
      </c>
      <c r="H28" s="46" t="s">
        <v>91</v>
      </c>
      <c r="I28" s="47">
        <v>50</v>
      </c>
      <c r="J28" s="78">
        <v>4</v>
      </c>
      <c r="K28" s="9">
        <v>1</v>
      </c>
      <c r="L28" s="48"/>
      <c r="M28" s="49"/>
      <c r="N28" s="50">
        <f>IF(M28&gt;0,ROUND(L28/M28,4),0)</f>
        <v>0</v>
      </c>
      <c r="O28" s="51"/>
      <c r="P28" s="52"/>
      <c r="Q28" s="50">
        <f>ROUND(ROUND(N28,4)*(1-O28),4)</f>
        <v>0</v>
      </c>
      <c r="R28" s="50">
        <f>ROUND(ROUND(Q28,4)*(1+P28),4)</f>
        <v>0</v>
      </c>
      <c r="S28" s="50">
        <f>ROUND($I28*Q28,4)</f>
        <v>0</v>
      </c>
      <c r="T28" s="50">
        <f>ROUND($I28*R28,4)</f>
        <v>0</v>
      </c>
      <c r="U28" s="53"/>
      <c r="V28" s="53"/>
      <c r="W28" s="53"/>
      <c r="X28" s="53"/>
      <c r="Y28" s="54"/>
    </row>
    <row r="29" spans="1:25" ht="63.75" x14ac:dyDescent="0.25">
      <c r="A29" s="76" t="s">
        <v>136</v>
      </c>
      <c r="B29" s="11">
        <v>2</v>
      </c>
      <c r="C29" s="55" t="s">
        <v>137</v>
      </c>
      <c r="D29" s="55" t="s">
        <v>133</v>
      </c>
      <c r="E29" s="55" t="s">
        <v>134</v>
      </c>
      <c r="F29" s="55" t="s">
        <v>90</v>
      </c>
      <c r="G29" s="55" t="s">
        <v>138</v>
      </c>
      <c r="H29" s="56" t="s">
        <v>91</v>
      </c>
      <c r="I29" s="57">
        <v>1700</v>
      </c>
      <c r="J29" s="79">
        <v>10</v>
      </c>
      <c r="K29" s="11">
        <v>1</v>
      </c>
      <c r="L29" s="58"/>
      <c r="M29" s="59"/>
      <c r="N29" s="60">
        <f>IF(M29&gt;0,ROUND(L29/M29,4),0)</f>
        <v>0</v>
      </c>
      <c r="O29" s="61"/>
      <c r="P29" s="62"/>
      <c r="Q29" s="60">
        <f>ROUND(ROUND(N29,4)*(1-O29),4)</f>
        <v>0</v>
      </c>
      <c r="R29" s="60">
        <f>ROUND(ROUND(Q29,4)*(1+P29),4)</f>
        <v>0</v>
      </c>
      <c r="S29" s="60">
        <f>ROUND($I29*Q29,4)</f>
        <v>0</v>
      </c>
      <c r="T29" s="60">
        <f>ROUND($I29*R29,4)</f>
        <v>0</v>
      </c>
      <c r="U29" s="63"/>
      <c r="V29" s="63"/>
      <c r="W29" s="63"/>
      <c r="X29" s="63"/>
      <c r="Y29" s="64"/>
    </row>
    <row r="30" spans="1:25" ht="64.5" thickBot="1" x14ac:dyDescent="0.3">
      <c r="A30" s="77" t="s">
        <v>139</v>
      </c>
      <c r="B30" s="13">
        <v>3</v>
      </c>
      <c r="C30" s="65" t="s">
        <v>140</v>
      </c>
      <c r="D30" s="65" t="s">
        <v>133</v>
      </c>
      <c r="E30" s="65" t="s">
        <v>134</v>
      </c>
      <c r="F30" s="65" t="s">
        <v>90</v>
      </c>
      <c r="G30" s="65" t="s">
        <v>138</v>
      </c>
      <c r="H30" s="66" t="s">
        <v>91</v>
      </c>
      <c r="I30" s="67">
        <v>1700</v>
      </c>
      <c r="J30" s="80">
        <v>10</v>
      </c>
      <c r="K30" s="13">
        <v>1</v>
      </c>
      <c r="L30" s="68"/>
      <c r="M30" s="69"/>
      <c r="N30" s="70">
        <f>IF(M30&gt;0,ROUND(L30/M30,4),0)</f>
        <v>0</v>
      </c>
      <c r="O30" s="71"/>
      <c r="P30" s="72"/>
      <c r="Q30" s="70">
        <f>ROUND(ROUND(N30,4)*(1-O30),4)</f>
        <v>0</v>
      </c>
      <c r="R30" s="70">
        <f>ROUND(ROUND(Q30,4)*(1+P30),4)</f>
        <v>0</v>
      </c>
      <c r="S30" s="70">
        <f>ROUND($I30*Q30,4)</f>
        <v>0</v>
      </c>
      <c r="T30" s="70">
        <f>ROUND($I30*R30,4)</f>
        <v>0</v>
      </c>
      <c r="U30" s="73"/>
      <c r="V30" s="73"/>
      <c r="W30" s="73"/>
      <c r="X30" s="73"/>
      <c r="Y30" s="74"/>
    </row>
    <row r="31" spans="1:25" ht="13.5" thickBot="1" x14ac:dyDescent="0.3">
      <c r="R31" s="39" t="s">
        <v>92</v>
      </c>
      <c r="S31" s="40">
        <f>SUM(S28:S30)</f>
        <v>0</v>
      </c>
      <c r="T31" s="41">
        <f>SUM(T28:T30)</f>
        <v>0</v>
      </c>
    </row>
    <row r="33" spans="1:25" ht="13.5" thickBot="1" x14ac:dyDescent="0.3"/>
    <row r="34" spans="1:25" ht="13.5" thickBot="1" x14ac:dyDescent="0.3">
      <c r="A34" s="33" t="s">
        <v>55</v>
      </c>
      <c r="B34" s="36" t="s">
        <v>141</v>
      </c>
      <c r="C34" s="19" t="s">
        <v>142</v>
      </c>
      <c r="D34" s="19"/>
      <c r="E34" s="19"/>
      <c r="F34" s="19"/>
      <c r="G34" s="19"/>
      <c r="H34" s="19" t="s">
        <v>58</v>
      </c>
      <c r="I34" s="19"/>
      <c r="J34" s="8"/>
      <c r="K34" s="7"/>
      <c r="L34" s="19" t="s">
        <v>143</v>
      </c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8"/>
    </row>
    <row r="35" spans="1:25" ht="51.75" thickBot="1" x14ac:dyDescent="0.3">
      <c r="A35" s="34" t="s">
        <v>60</v>
      </c>
      <c r="B35" s="20" t="s">
        <v>61</v>
      </c>
      <c r="C35" s="21" t="s">
        <v>62</v>
      </c>
      <c r="D35" s="21" t="s">
        <v>63</v>
      </c>
      <c r="E35" s="21" t="s">
        <v>64</v>
      </c>
      <c r="F35" s="21" t="s">
        <v>65</v>
      </c>
      <c r="G35" s="21" t="s">
        <v>66</v>
      </c>
      <c r="H35" s="21" t="s">
        <v>67</v>
      </c>
      <c r="I35" s="21" t="s">
        <v>68</v>
      </c>
      <c r="J35" s="22" t="s">
        <v>69</v>
      </c>
      <c r="K35" s="20" t="s">
        <v>70</v>
      </c>
      <c r="L35" s="21" t="s">
        <v>71</v>
      </c>
      <c r="M35" s="21" t="s">
        <v>72</v>
      </c>
      <c r="N35" s="21" t="s">
        <v>73</v>
      </c>
      <c r="O35" s="21" t="s">
        <v>74</v>
      </c>
      <c r="P35" s="21" t="s">
        <v>75</v>
      </c>
      <c r="Q35" s="21" t="s">
        <v>76</v>
      </c>
      <c r="R35" s="21" t="s">
        <v>77</v>
      </c>
      <c r="S35" s="21" t="s">
        <v>78</v>
      </c>
      <c r="T35" s="21" t="s">
        <v>79</v>
      </c>
      <c r="U35" s="21" t="s">
        <v>80</v>
      </c>
      <c r="V35" s="21" t="s">
        <v>81</v>
      </c>
      <c r="W35" s="21" t="s">
        <v>82</v>
      </c>
      <c r="X35" s="21" t="s">
        <v>83</v>
      </c>
      <c r="Y35" s="22" t="s">
        <v>84</v>
      </c>
    </row>
    <row r="36" spans="1:25" ht="13.5" thickBot="1" x14ac:dyDescent="0.3">
      <c r="A36" s="35" t="s">
        <v>144</v>
      </c>
      <c r="B36" s="37">
        <v>1</v>
      </c>
      <c r="C36" s="23" t="s">
        <v>145</v>
      </c>
      <c r="D36" s="23" t="s">
        <v>90</v>
      </c>
      <c r="E36" s="23" t="s">
        <v>90</v>
      </c>
      <c r="F36" s="23" t="s">
        <v>90</v>
      </c>
      <c r="G36" s="23" t="s">
        <v>90</v>
      </c>
      <c r="H36" s="24" t="s">
        <v>91</v>
      </c>
      <c r="I36" s="25">
        <v>10</v>
      </c>
      <c r="J36" s="38">
        <v>1</v>
      </c>
      <c r="K36" s="37">
        <v>1</v>
      </c>
      <c r="L36" s="26"/>
      <c r="M36" s="27"/>
      <c r="N36" s="28">
        <f>IF(M36&gt;0,ROUND(L36/M36,4),0)</f>
        <v>0</v>
      </c>
      <c r="O36" s="29"/>
      <c r="P36" s="30"/>
      <c r="Q36" s="28">
        <f>ROUND(ROUND(N36,4)*(1-O36),4)</f>
        <v>0</v>
      </c>
      <c r="R36" s="28">
        <f>ROUND(ROUND(Q36,4)*(1+P36),4)</f>
        <v>0</v>
      </c>
      <c r="S36" s="28">
        <f>ROUND($I36*Q36,4)</f>
        <v>0</v>
      </c>
      <c r="T36" s="28">
        <f>ROUND($I36*R36,4)</f>
        <v>0</v>
      </c>
      <c r="U36" s="31"/>
      <c r="V36" s="31"/>
      <c r="W36" s="31"/>
      <c r="X36" s="31"/>
      <c r="Y36" s="32"/>
    </row>
    <row r="37" spans="1:25" ht="13.5" thickBot="1" x14ac:dyDescent="0.3">
      <c r="R37" s="39" t="s">
        <v>92</v>
      </c>
      <c r="S37" s="40">
        <f>SUM(S36:S36)</f>
        <v>0</v>
      </c>
      <c r="T37" s="41">
        <f>SUM(T36:T36)</f>
        <v>0</v>
      </c>
    </row>
    <row r="39" spans="1:25" ht="13.5" thickBot="1" x14ac:dyDescent="0.3"/>
    <row r="40" spans="1:25" ht="13.5" thickBot="1" x14ac:dyDescent="0.3">
      <c r="A40" s="33" t="s">
        <v>55</v>
      </c>
      <c r="B40" s="36" t="s">
        <v>146</v>
      </c>
      <c r="C40" s="19" t="s">
        <v>147</v>
      </c>
      <c r="D40" s="19"/>
      <c r="E40" s="19"/>
      <c r="F40" s="19"/>
      <c r="G40" s="19"/>
      <c r="H40" s="19" t="s">
        <v>58</v>
      </c>
      <c r="I40" s="19"/>
      <c r="J40" s="8"/>
      <c r="K40" s="7"/>
      <c r="L40" s="19" t="s">
        <v>148</v>
      </c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8"/>
    </row>
    <row r="41" spans="1:25" ht="51.75" thickBot="1" x14ac:dyDescent="0.3">
      <c r="A41" s="34" t="s">
        <v>60</v>
      </c>
      <c r="B41" s="20" t="s">
        <v>61</v>
      </c>
      <c r="C41" s="21" t="s">
        <v>62</v>
      </c>
      <c r="D41" s="21" t="s">
        <v>63</v>
      </c>
      <c r="E41" s="21" t="s">
        <v>64</v>
      </c>
      <c r="F41" s="21" t="s">
        <v>65</v>
      </c>
      <c r="G41" s="21" t="s">
        <v>66</v>
      </c>
      <c r="H41" s="21" t="s">
        <v>67</v>
      </c>
      <c r="I41" s="21" t="s">
        <v>68</v>
      </c>
      <c r="J41" s="22" t="s">
        <v>69</v>
      </c>
      <c r="K41" s="20" t="s">
        <v>70</v>
      </c>
      <c r="L41" s="21" t="s">
        <v>71</v>
      </c>
      <c r="M41" s="21" t="s">
        <v>72</v>
      </c>
      <c r="N41" s="21" t="s">
        <v>73</v>
      </c>
      <c r="O41" s="21" t="s">
        <v>74</v>
      </c>
      <c r="P41" s="21" t="s">
        <v>75</v>
      </c>
      <c r="Q41" s="21" t="s">
        <v>76</v>
      </c>
      <c r="R41" s="21" t="s">
        <v>77</v>
      </c>
      <c r="S41" s="21" t="s">
        <v>78</v>
      </c>
      <c r="T41" s="21" t="s">
        <v>79</v>
      </c>
      <c r="U41" s="21" t="s">
        <v>80</v>
      </c>
      <c r="V41" s="21" t="s">
        <v>81</v>
      </c>
      <c r="W41" s="21" t="s">
        <v>82</v>
      </c>
      <c r="X41" s="21" t="s">
        <v>83</v>
      </c>
      <c r="Y41" s="22" t="s">
        <v>84</v>
      </c>
    </row>
    <row r="42" spans="1:25" ht="51.75" thickBot="1" x14ac:dyDescent="0.3">
      <c r="A42" s="35" t="s">
        <v>149</v>
      </c>
      <c r="B42" s="37">
        <v>1</v>
      </c>
      <c r="C42" s="23" t="s">
        <v>150</v>
      </c>
      <c r="D42" s="23" t="s">
        <v>151</v>
      </c>
      <c r="E42" s="23" t="s">
        <v>152</v>
      </c>
      <c r="F42" s="23" t="s">
        <v>90</v>
      </c>
      <c r="G42" s="23" t="s">
        <v>90</v>
      </c>
      <c r="H42" s="24" t="s">
        <v>91</v>
      </c>
      <c r="I42" s="25">
        <v>6</v>
      </c>
      <c r="J42" s="38">
        <v>1</v>
      </c>
      <c r="K42" s="37">
        <v>1</v>
      </c>
      <c r="L42" s="26"/>
      <c r="M42" s="27"/>
      <c r="N42" s="28">
        <f>IF(M42&gt;0,ROUND(L42/M42,4),0)</f>
        <v>0</v>
      </c>
      <c r="O42" s="29"/>
      <c r="P42" s="30"/>
      <c r="Q42" s="28">
        <f>ROUND(ROUND(N42,4)*(1-O42),4)</f>
        <v>0</v>
      </c>
      <c r="R42" s="28">
        <f>ROUND(ROUND(Q42,4)*(1+P42),4)</f>
        <v>0</v>
      </c>
      <c r="S42" s="28">
        <f>ROUND($I42*Q42,4)</f>
        <v>0</v>
      </c>
      <c r="T42" s="28">
        <f>ROUND($I42*R42,4)</f>
        <v>0</v>
      </c>
      <c r="U42" s="31"/>
      <c r="V42" s="31"/>
      <c r="W42" s="31"/>
      <c r="X42" s="31"/>
      <c r="Y42" s="32"/>
    </row>
    <row r="43" spans="1:25" ht="13.5" thickBot="1" x14ac:dyDescent="0.3">
      <c r="R43" s="39" t="s">
        <v>92</v>
      </c>
      <c r="S43" s="40">
        <f>SUM(S42:S42)</f>
        <v>0</v>
      </c>
      <c r="T43" s="41">
        <f>SUM(T42:T42)</f>
        <v>0</v>
      </c>
    </row>
    <row r="45" spans="1:25" ht="13.5" thickBot="1" x14ac:dyDescent="0.3"/>
    <row r="46" spans="1:25" ht="13.5" thickBot="1" x14ac:dyDescent="0.3">
      <c r="A46" s="33" t="s">
        <v>55</v>
      </c>
      <c r="B46" s="36" t="s">
        <v>153</v>
      </c>
      <c r="C46" s="19" t="s">
        <v>154</v>
      </c>
      <c r="D46" s="19"/>
      <c r="E46" s="19"/>
      <c r="F46" s="19"/>
      <c r="G46" s="19"/>
      <c r="H46" s="19" t="s">
        <v>58</v>
      </c>
      <c r="I46" s="19"/>
      <c r="J46" s="8"/>
      <c r="K46" s="7"/>
      <c r="L46" s="19" t="s">
        <v>155</v>
      </c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8"/>
    </row>
    <row r="47" spans="1:25" ht="51.75" thickBot="1" x14ac:dyDescent="0.3">
      <c r="A47" s="34" t="s">
        <v>60</v>
      </c>
      <c r="B47" s="20" t="s">
        <v>61</v>
      </c>
      <c r="C47" s="21" t="s">
        <v>62</v>
      </c>
      <c r="D47" s="21" t="s">
        <v>63</v>
      </c>
      <c r="E47" s="21" t="s">
        <v>64</v>
      </c>
      <c r="F47" s="21" t="s">
        <v>65</v>
      </c>
      <c r="G47" s="21" t="s">
        <v>66</v>
      </c>
      <c r="H47" s="21" t="s">
        <v>67</v>
      </c>
      <c r="I47" s="21" t="s">
        <v>68</v>
      </c>
      <c r="J47" s="22" t="s">
        <v>69</v>
      </c>
      <c r="K47" s="20" t="s">
        <v>70</v>
      </c>
      <c r="L47" s="21" t="s">
        <v>71</v>
      </c>
      <c r="M47" s="21" t="s">
        <v>72</v>
      </c>
      <c r="N47" s="21" t="s">
        <v>73</v>
      </c>
      <c r="O47" s="21" t="s">
        <v>74</v>
      </c>
      <c r="P47" s="21" t="s">
        <v>75</v>
      </c>
      <c r="Q47" s="21" t="s">
        <v>76</v>
      </c>
      <c r="R47" s="21" t="s">
        <v>77</v>
      </c>
      <c r="S47" s="21" t="s">
        <v>78</v>
      </c>
      <c r="T47" s="21" t="s">
        <v>79</v>
      </c>
      <c r="U47" s="21" t="s">
        <v>80</v>
      </c>
      <c r="V47" s="21" t="s">
        <v>81</v>
      </c>
      <c r="W47" s="21" t="s">
        <v>82</v>
      </c>
      <c r="X47" s="21" t="s">
        <v>83</v>
      </c>
      <c r="Y47" s="22" t="s">
        <v>84</v>
      </c>
    </row>
    <row r="48" spans="1:25" ht="25.5" x14ac:dyDescent="0.25">
      <c r="A48" s="75" t="s">
        <v>156</v>
      </c>
      <c r="B48" s="9">
        <v>1</v>
      </c>
      <c r="C48" s="45" t="s">
        <v>157</v>
      </c>
      <c r="D48" s="45" t="s">
        <v>158</v>
      </c>
      <c r="E48" s="45" t="s">
        <v>90</v>
      </c>
      <c r="F48" s="45" t="s">
        <v>90</v>
      </c>
      <c r="G48" s="45" t="s">
        <v>90</v>
      </c>
      <c r="H48" s="46" t="s">
        <v>121</v>
      </c>
      <c r="I48" s="47">
        <v>5</v>
      </c>
      <c r="J48" s="78">
        <v>1</v>
      </c>
      <c r="K48" s="9">
        <v>1</v>
      </c>
      <c r="L48" s="48"/>
      <c r="M48" s="49"/>
      <c r="N48" s="50">
        <f>IF(M48&gt;0,ROUND(L48/M48,4),0)</f>
        <v>0</v>
      </c>
      <c r="O48" s="51"/>
      <c r="P48" s="52"/>
      <c r="Q48" s="50">
        <f>ROUND(ROUND(N48,4)*(1-O48),4)</f>
        <v>0</v>
      </c>
      <c r="R48" s="50">
        <f>ROUND(ROUND(Q48,4)*(1+P48),4)</f>
        <v>0</v>
      </c>
      <c r="S48" s="50">
        <f>ROUND($I48*Q48,4)</f>
        <v>0</v>
      </c>
      <c r="T48" s="50">
        <f>ROUND($I48*R48,4)</f>
        <v>0</v>
      </c>
      <c r="U48" s="53"/>
      <c r="V48" s="53"/>
      <c r="W48" s="53"/>
      <c r="X48" s="53"/>
      <c r="Y48" s="54"/>
    </row>
    <row r="49" spans="1:25" ht="26.25" thickBot="1" x14ac:dyDescent="0.3">
      <c r="A49" s="77" t="s">
        <v>159</v>
      </c>
      <c r="B49" s="13">
        <v>2</v>
      </c>
      <c r="C49" s="65" t="s">
        <v>160</v>
      </c>
      <c r="D49" s="65" t="s">
        <v>161</v>
      </c>
      <c r="E49" s="65" t="s">
        <v>90</v>
      </c>
      <c r="F49" s="65" t="s">
        <v>90</v>
      </c>
      <c r="G49" s="65" t="s">
        <v>90</v>
      </c>
      <c r="H49" s="66" t="s">
        <v>121</v>
      </c>
      <c r="I49" s="67">
        <v>25</v>
      </c>
      <c r="J49" s="80">
        <v>2</v>
      </c>
      <c r="K49" s="13">
        <v>1</v>
      </c>
      <c r="L49" s="68"/>
      <c r="M49" s="69"/>
      <c r="N49" s="70">
        <f>IF(M49&gt;0,ROUND(L49/M49,4),0)</f>
        <v>0</v>
      </c>
      <c r="O49" s="71"/>
      <c r="P49" s="72"/>
      <c r="Q49" s="70">
        <f>ROUND(ROUND(N49,4)*(1-O49),4)</f>
        <v>0</v>
      </c>
      <c r="R49" s="70">
        <f>ROUND(ROUND(Q49,4)*(1+P49),4)</f>
        <v>0</v>
      </c>
      <c r="S49" s="70">
        <f>ROUND($I49*Q49,4)</f>
        <v>0</v>
      </c>
      <c r="T49" s="70">
        <f>ROUND($I49*R49,4)</f>
        <v>0</v>
      </c>
      <c r="U49" s="73"/>
      <c r="V49" s="73"/>
      <c r="W49" s="73"/>
      <c r="X49" s="73"/>
      <c r="Y49" s="74"/>
    </row>
    <row r="50" spans="1:25" ht="13.5" thickBot="1" x14ac:dyDescent="0.3">
      <c r="R50" s="39" t="s">
        <v>92</v>
      </c>
      <c r="S50" s="40">
        <f>SUM(S48:S49)</f>
        <v>0</v>
      </c>
      <c r="T50" s="41">
        <f>SUM(T48:T49)</f>
        <v>0</v>
      </c>
    </row>
    <row r="52" spans="1:25" ht="13.5" thickBot="1" x14ac:dyDescent="0.3"/>
    <row r="53" spans="1:25" ht="13.5" thickBot="1" x14ac:dyDescent="0.3">
      <c r="A53" s="33" t="s">
        <v>55</v>
      </c>
      <c r="B53" s="36" t="s">
        <v>162</v>
      </c>
      <c r="C53" s="19" t="s">
        <v>163</v>
      </c>
      <c r="D53" s="19"/>
      <c r="E53" s="19"/>
      <c r="F53" s="19"/>
      <c r="G53" s="19"/>
      <c r="H53" s="19" t="s">
        <v>58</v>
      </c>
      <c r="I53" s="19"/>
      <c r="J53" s="8"/>
      <c r="K53" s="7"/>
      <c r="L53" s="19" t="s">
        <v>164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8"/>
    </row>
    <row r="54" spans="1:25" ht="51.75" thickBot="1" x14ac:dyDescent="0.3">
      <c r="A54" s="34" t="s">
        <v>60</v>
      </c>
      <c r="B54" s="20" t="s">
        <v>61</v>
      </c>
      <c r="C54" s="21" t="s">
        <v>62</v>
      </c>
      <c r="D54" s="21" t="s">
        <v>63</v>
      </c>
      <c r="E54" s="21" t="s">
        <v>64</v>
      </c>
      <c r="F54" s="21" t="s">
        <v>65</v>
      </c>
      <c r="G54" s="21" t="s">
        <v>66</v>
      </c>
      <c r="H54" s="21" t="s">
        <v>67</v>
      </c>
      <c r="I54" s="21" t="s">
        <v>68</v>
      </c>
      <c r="J54" s="22" t="s">
        <v>69</v>
      </c>
      <c r="K54" s="20" t="s">
        <v>70</v>
      </c>
      <c r="L54" s="21" t="s">
        <v>71</v>
      </c>
      <c r="M54" s="21" t="s">
        <v>72</v>
      </c>
      <c r="N54" s="21" t="s">
        <v>73</v>
      </c>
      <c r="O54" s="21" t="s">
        <v>74</v>
      </c>
      <c r="P54" s="21" t="s">
        <v>75</v>
      </c>
      <c r="Q54" s="21" t="s">
        <v>76</v>
      </c>
      <c r="R54" s="21" t="s">
        <v>77</v>
      </c>
      <c r="S54" s="21" t="s">
        <v>78</v>
      </c>
      <c r="T54" s="21" t="s">
        <v>79</v>
      </c>
      <c r="U54" s="21" t="s">
        <v>80</v>
      </c>
      <c r="V54" s="21" t="s">
        <v>81</v>
      </c>
      <c r="W54" s="21" t="s">
        <v>82</v>
      </c>
      <c r="X54" s="21" t="s">
        <v>83</v>
      </c>
      <c r="Y54" s="22" t="s">
        <v>84</v>
      </c>
    </row>
    <row r="55" spans="1:25" ht="25.5" x14ac:dyDescent="0.25">
      <c r="A55" s="75" t="s">
        <v>165</v>
      </c>
      <c r="B55" s="9">
        <v>1</v>
      </c>
      <c r="C55" s="45" t="s">
        <v>166</v>
      </c>
      <c r="D55" s="45" t="s">
        <v>167</v>
      </c>
      <c r="E55" s="45" t="s">
        <v>168</v>
      </c>
      <c r="F55" s="45" t="s">
        <v>90</v>
      </c>
      <c r="G55" s="45" t="s">
        <v>90</v>
      </c>
      <c r="H55" s="46" t="s">
        <v>121</v>
      </c>
      <c r="I55" s="47">
        <v>10</v>
      </c>
      <c r="J55" s="78">
        <v>2</v>
      </c>
      <c r="K55" s="9">
        <v>1</v>
      </c>
      <c r="L55" s="48"/>
      <c r="M55" s="49"/>
      <c r="N55" s="50">
        <f>IF(M55&gt;0,ROUND(L55/M55,4),0)</f>
        <v>0</v>
      </c>
      <c r="O55" s="51"/>
      <c r="P55" s="52"/>
      <c r="Q55" s="50">
        <f>ROUND(ROUND(N55,4)*(1-O55),4)</f>
        <v>0</v>
      </c>
      <c r="R55" s="50">
        <f>ROUND(ROUND(Q55,4)*(1+P55),4)</f>
        <v>0</v>
      </c>
      <c r="S55" s="50">
        <f>ROUND($I55*Q55,4)</f>
        <v>0</v>
      </c>
      <c r="T55" s="50">
        <f>ROUND($I55*R55,4)</f>
        <v>0</v>
      </c>
      <c r="U55" s="53"/>
      <c r="V55" s="53"/>
      <c r="W55" s="53"/>
      <c r="X55" s="53"/>
      <c r="Y55" s="54"/>
    </row>
    <row r="56" spans="1:25" ht="25.5" x14ac:dyDescent="0.25">
      <c r="A56" s="76" t="s">
        <v>169</v>
      </c>
      <c r="B56" s="11">
        <v>2</v>
      </c>
      <c r="C56" s="55" t="s">
        <v>170</v>
      </c>
      <c r="D56" s="55" t="s">
        <v>167</v>
      </c>
      <c r="E56" s="55" t="s">
        <v>168</v>
      </c>
      <c r="F56" s="55" t="s">
        <v>90</v>
      </c>
      <c r="G56" s="55" t="s">
        <v>90</v>
      </c>
      <c r="H56" s="56" t="s">
        <v>121</v>
      </c>
      <c r="I56" s="57">
        <v>5</v>
      </c>
      <c r="J56" s="79">
        <v>1</v>
      </c>
      <c r="K56" s="11">
        <v>1</v>
      </c>
      <c r="L56" s="58"/>
      <c r="M56" s="59"/>
      <c r="N56" s="60">
        <f>IF(M56&gt;0,ROUND(L56/M56,4),0)</f>
        <v>0</v>
      </c>
      <c r="O56" s="61"/>
      <c r="P56" s="62"/>
      <c r="Q56" s="60">
        <f>ROUND(ROUND(N56,4)*(1-O56),4)</f>
        <v>0</v>
      </c>
      <c r="R56" s="60">
        <f>ROUND(ROUND(Q56,4)*(1+P56),4)</f>
        <v>0</v>
      </c>
      <c r="S56" s="60">
        <f>ROUND($I56*Q56,4)</f>
        <v>0</v>
      </c>
      <c r="T56" s="60">
        <f>ROUND($I56*R56,4)</f>
        <v>0</v>
      </c>
      <c r="U56" s="63"/>
      <c r="V56" s="63"/>
      <c r="W56" s="63"/>
      <c r="X56" s="63"/>
      <c r="Y56" s="64"/>
    </row>
    <row r="57" spans="1:25" ht="26.25" thickBot="1" x14ac:dyDescent="0.3">
      <c r="A57" s="77" t="s">
        <v>171</v>
      </c>
      <c r="B57" s="13">
        <v>3</v>
      </c>
      <c r="C57" s="65" t="s">
        <v>172</v>
      </c>
      <c r="D57" s="65" t="s">
        <v>167</v>
      </c>
      <c r="E57" s="65" t="s">
        <v>168</v>
      </c>
      <c r="F57" s="65" t="s">
        <v>90</v>
      </c>
      <c r="G57" s="65" t="s">
        <v>90</v>
      </c>
      <c r="H57" s="66" t="s">
        <v>121</v>
      </c>
      <c r="I57" s="67">
        <v>5</v>
      </c>
      <c r="J57" s="80">
        <v>1</v>
      </c>
      <c r="K57" s="13">
        <v>1</v>
      </c>
      <c r="L57" s="68"/>
      <c r="M57" s="69"/>
      <c r="N57" s="70">
        <f>IF(M57&gt;0,ROUND(L57/M57,4),0)</f>
        <v>0</v>
      </c>
      <c r="O57" s="71"/>
      <c r="P57" s="72"/>
      <c r="Q57" s="70">
        <f>ROUND(ROUND(N57,4)*(1-O57),4)</f>
        <v>0</v>
      </c>
      <c r="R57" s="70">
        <f>ROUND(ROUND(Q57,4)*(1+P57),4)</f>
        <v>0</v>
      </c>
      <c r="S57" s="70">
        <f>ROUND($I57*Q57,4)</f>
        <v>0</v>
      </c>
      <c r="T57" s="70">
        <f>ROUND($I57*R57,4)</f>
        <v>0</v>
      </c>
      <c r="U57" s="73"/>
      <c r="V57" s="73"/>
      <c r="W57" s="73"/>
      <c r="X57" s="73"/>
      <c r="Y57" s="74"/>
    </row>
    <row r="58" spans="1:25" ht="13.5" thickBot="1" x14ac:dyDescent="0.3">
      <c r="R58" s="39" t="s">
        <v>92</v>
      </c>
      <c r="S58" s="40">
        <f>SUM(S55:S57)</f>
        <v>0</v>
      </c>
      <c r="T58" s="41">
        <f>SUM(T55:T57)</f>
        <v>0</v>
      </c>
    </row>
    <row r="60" spans="1:25" ht="13.5" thickBot="1" x14ac:dyDescent="0.3"/>
    <row r="61" spans="1:25" ht="13.5" thickBot="1" x14ac:dyDescent="0.3">
      <c r="A61" s="33" t="s">
        <v>55</v>
      </c>
      <c r="B61" s="36" t="s">
        <v>173</v>
      </c>
      <c r="C61" s="19" t="s">
        <v>174</v>
      </c>
      <c r="D61" s="19"/>
      <c r="E61" s="19"/>
      <c r="F61" s="19"/>
      <c r="G61" s="19"/>
      <c r="H61" s="19" t="s">
        <v>58</v>
      </c>
      <c r="I61" s="19"/>
      <c r="J61" s="8"/>
      <c r="K61" s="7"/>
      <c r="L61" s="19" t="s">
        <v>175</v>
      </c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8"/>
    </row>
    <row r="62" spans="1:25" ht="51.75" thickBot="1" x14ac:dyDescent="0.3">
      <c r="A62" s="34" t="s">
        <v>60</v>
      </c>
      <c r="B62" s="20" t="s">
        <v>61</v>
      </c>
      <c r="C62" s="21" t="s">
        <v>62</v>
      </c>
      <c r="D62" s="21" t="s">
        <v>63</v>
      </c>
      <c r="E62" s="21" t="s">
        <v>64</v>
      </c>
      <c r="F62" s="21" t="s">
        <v>65</v>
      </c>
      <c r="G62" s="21" t="s">
        <v>66</v>
      </c>
      <c r="H62" s="21" t="s">
        <v>67</v>
      </c>
      <c r="I62" s="21" t="s">
        <v>68</v>
      </c>
      <c r="J62" s="22" t="s">
        <v>69</v>
      </c>
      <c r="K62" s="20" t="s">
        <v>70</v>
      </c>
      <c r="L62" s="21" t="s">
        <v>71</v>
      </c>
      <c r="M62" s="21" t="s">
        <v>72</v>
      </c>
      <c r="N62" s="21" t="s">
        <v>73</v>
      </c>
      <c r="O62" s="21" t="s">
        <v>74</v>
      </c>
      <c r="P62" s="21" t="s">
        <v>75</v>
      </c>
      <c r="Q62" s="21" t="s">
        <v>76</v>
      </c>
      <c r="R62" s="21" t="s">
        <v>77</v>
      </c>
      <c r="S62" s="21" t="s">
        <v>78</v>
      </c>
      <c r="T62" s="21" t="s">
        <v>79</v>
      </c>
      <c r="U62" s="21" t="s">
        <v>80</v>
      </c>
      <c r="V62" s="21" t="s">
        <v>81</v>
      </c>
      <c r="W62" s="21" t="s">
        <v>82</v>
      </c>
      <c r="X62" s="21" t="s">
        <v>83</v>
      </c>
      <c r="Y62" s="22" t="s">
        <v>84</v>
      </c>
    </row>
    <row r="63" spans="1:25" x14ac:dyDescent="0.25">
      <c r="A63" s="75" t="s">
        <v>176</v>
      </c>
      <c r="B63" s="9">
        <v>1</v>
      </c>
      <c r="C63" s="45" t="s">
        <v>177</v>
      </c>
      <c r="D63" s="45" t="s">
        <v>90</v>
      </c>
      <c r="E63" s="45" t="s">
        <v>90</v>
      </c>
      <c r="F63" s="45" t="s">
        <v>90</v>
      </c>
      <c r="G63" s="45" t="s">
        <v>90</v>
      </c>
      <c r="H63" s="46" t="s">
        <v>121</v>
      </c>
      <c r="I63" s="47">
        <v>5</v>
      </c>
      <c r="J63" s="78">
        <v>1</v>
      </c>
      <c r="K63" s="9">
        <v>1</v>
      </c>
      <c r="L63" s="48"/>
      <c r="M63" s="49"/>
      <c r="N63" s="50">
        <f>IF(M63&gt;0,ROUND(L63/M63,4),0)</f>
        <v>0</v>
      </c>
      <c r="O63" s="51"/>
      <c r="P63" s="52"/>
      <c r="Q63" s="50">
        <f>ROUND(ROUND(N63,4)*(1-O63),4)</f>
        <v>0</v>
      </c>
      <c r="R63" s="50">
        <f>ROUND(ROUND(Q63,4)*(1+P63),4)</f>
        <v>0</v>
      </c>
      <c r="S63" s="50">
        <f>ROUND($I63*Q63,4)</f>
        <v>0</v>
      </c>
      <c r="T63" s="50">
        <f>ROUND($I63*R63,4)</f>
        <v>0</v>
      </c>
      <c r="U63" s="53"/>
      <c r="V63" s="53"/>
      <c r="W63" s="53"/>
      <c r="X63" s="53"/>
      <c r="Y63" s="54"/>
    </row>
    <row r="64" spans="1:25" ht="13.5" thickBot="1" x14ac:dyDescent="0.3">
      <c r="A64" s="77" t="s">
        <v>178</v>
      </c>
      <c r="B64" s="13">
        <v>2</v>
      </c>
      <c r="C64" s="65" t="s">
        <v>179</v>
      </c>
      <c r="D64" s="65" t="s">
        <v>90</v>
      </c>
      <c r="E64" s="65" t="s">
        <v>90</v>
      </c>
      <c r="F64" s="65" t="s">
        <v>90</v>
      </c>
      <c r="G64" s="65" t="s">
        <v>90</v>
      </c>
      <c r="H64" s="66" t="s">
        <v>121</v>
      </c>
      <c r="I64" s="67">
        <v>15</v>
      </c>
      <c r="J64" s="80">
        <v>1</v>
      </c>
      <c r="K64" s="13">
        <v>1</v>
      </c>
      <c r="L64" s="68"/>
      <c r="M64" s="69"/>
      <c r="N64" s="70">
        <f>IF(M64&gt;0,ROUND(L64/M64,4),0)</f>
        <v>0</v>
      </c>
      <c r="O64" s="71"/>
      <c r="P64" s="72"/>
      <c r="Q64" s="70">
        <f>ROUND(ROUND(N64,4)*(1-O64),4)</f>
        <v>0</v>
      </c>
      <c r="R64" s="70">
        <f>ROUND(ROUND(Q64,4)*(1+P64),4)</f>
        <v>0</v>
      </c>
      <c r="S64" s="70">
        <f>ROUND($I64*Q64,4)</f>
        <v>0</v>
      </c>
      <c r="T64" s="70">
        <f>ROUND($I64*R64,4)</f>
        <v>0</v>
      </c>
      <c r="U64" s="73"/>
      <c r="V64" s="73"/>
      <c r="W64" s="73"/>
      <c r="X64" s="73"/>
      <c r="Y64" s="74"/>
    </row>
    <row r="65" spans="1:25" ht="13.5" thickBot="1" x14ac:dyDescent="0.3">
      <c r="R65" s="39" t="s">
        <v>92</v>
      </c>
      <c r="S65" s="40">
        <f>SUM(S63:S64)</f>
        <v>0</v>
      </c>
      <c r="T65" s="41">
        <f>SUM(T63:T64)</f>
        <v>0</v>
      </c>
    </row>
    <row r="67" spans="1:25" ht="13.5" thickBot="1" x14ac:dyDescent="0.3"/>
    <row r="68" spans="1:25" ht="13.5" thickBot="1" x14ac:dyDescent="0.3">
      <c r="A68" s="33" t="s">
        <v>55</v>
      </c>
      <c r="B68" s="36" t="s">
        <v>180</v>
      </c>
      <c r="C68" s="19" t="s">
        <v>181</v>
      </c>
      <c r="D68" s="19"/>
      <c r="E68" s="19"/>
      <c r="F68" s="19"/>
      <c r="G68" s="19"/>
      <c r="H68" s="19" t="s">
        <v>58</v>
      </c>
      <c r="I68" s="19"/>
      <c r="J68" s="8"/>
      <c r="K68" s="7"/>
      <c r="L68" s="19" t="s">
        <v>182</v>
      </c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8"/>
    </row>
    <row r="69" spans="1:25" ht="51.75" thickBot="1" x14ac:dyDescent="0.3">
      <c r="A69" s="34" t="s">
        <v>60</v>
      </c>
      <c r="B69" s="20" t="s">
        <v>61</v>
      </c>
      <c r="C69" s="21" t="s">
        <v>62</v>
      </c>
      <c r="D69" s="21" t="s">
        <v>63</v>
      </c>
      <c r="E69" s="21" t="s">
        <v>64</v>
      </c>
      <c r="F69" s="21" t="s">
        <v>65</v>
      </c>
      <c r="G69" s="21" t="s">
        <v>66</v>
      </c>
      <c r="H69" s="21" t="s">
        <v>67</v>
      </c>
      <c r="I69" s="21" t="s">
        <v>68</v>
      </c>
      <c r="J69" s="22" t="s">
        <v>69</v>
      </c>
      <c r="K69" s="20" t="s">
        <v>70</v>
      </c>
      <c r="L69" s="21" t="s">
        <v>71</v>
      </c>
      <c r="M69" s="21" t="s">
        <v>72</v>
      </c>
      <c r="N69" s="21" t="s">
        <v>73</v>
      </c>
      <c r="O69" s="21" t="s">
        <v>74</v>
      </c>
      <c r="P69" s="21" t="s">
        <v>75</v>
      </c>
      <c r="Q69" s="21" t="s">
        <v>76</v>
      </c>
      <c r="R69" s="21" t="s">
        <v>77</v>
      </c>
      <c r="S69" s="21" t="s">
        <v>78</v>
      </c>
      <c r="T69" s="21" t="s">
        <v>79</v>
      </c>
      <c r="U69" s="21" t="s">
        <v>80</v>
      </c>
      <c r="V69" s="21" t="s">
        <v>81</v>
      </c>
      <c r="W69" s="21" t="s">
        <v>82</v>
      </c>
      <c r="X69" s="21" t="s">
        <v>83</v>
      </c>
      <c r="Y69" s="22" t="s">
        <v>84</v>
      </c>
    </row>
    <row r="70" spans="1:25" ht="26.25" thickBot="1" x14ac:dyDescent="0.3">
      <c r="A70" s="35" t="s">
        <v>183</v>
      </c>
      <c r="B70" s="37">
        <v>1</v>
      </c>
      <c r="C70" s="23" t="s">
        <v>184</v>
      </c>
      <c r="D70" s="23" t="s">
        <v>90</v>
      </c>
      <c r="E70" s="23" t="s">
        <v>90</v>
      </c>
      <c r="F70" s="23" t="s">
        <v>90</v>
      </c>
      <c r="G70" s="23" t="s">
        <v>90</v>
      </c>
      <c r="H70" s="24" t="s">
        <v>121</v>
      </c>
      <c r="I70" s="25">
        <v>500</v>
      </c>
      <c r="J70" s="38">
        <v>5</v>
      </c>
      <c r="K70" s="37">
        <v>1</v>
      </c>
      <c r="L70" s="26"/>
      <c r="M70" s="27"/>
      <c r="N70" s="28">
        <f>IF(M70&gt;0,ROUND(L70/M70,4),0)</f>
        <v>0</v>
      </c>
      <c r="O70" s="29"/>
      <c r="P70" s="30"/>
      <c r="Q70" s="28">
        <f>ROUND(ROUND(N70,4)*(1-O70),4)</f>
        <v>0</v>
      </c>
      <c r="R70" s="28">
        <f>ROUND(ROUND(Q70,4)*(1+P70),4)</f>
        <v>0</v>
      </c>
      <c r="S70" s="28">
        <f>ROUND($I70*Q70,4)</f>
        <v>0</v>
      </c>
      <c r="T70" s="28">
        <f>ROUND($I70*R70,4)</f>
        <v>0</v>
      </c>
      <c r="U70" s="31"/>
      <c r="V70" s="31"/>
      <c r="W70" s="31"/>
      <c r="X70" s="31"/>
      <c r="Y70" s="32"/>
    </row>
    <row r="71" spans="1:25" ht="13.5" thickBot="1" x14ac:dyDescent="0.3">
      <c r="R71" s="39" t="s">
        <v>92</v>
      </c>
      <c r="S71" s="40">
        <f>SUM(S70:S70)</f>
        <v>0</v>
      </c>
      <c r="T71" s="41">
        <f>SUM(T70:T70)</f>
        <v>0</v>
      </c>
    </row>
    <row r="73" spans="1:25" ht="13.5" thickBot="1" x14ac:dyDescent="0.3"/>
    <row r="74" spans="1:25" ht="13.5" thickBot="1" x14ac:dyDescent="0.3">
      <c r="A74" s="33" t="s">
        <v>55</v>
      </c>
      <c r="B74" s="36" t="s">
        <v>185</v>
      </c>
      <c r="C74" s="19" t="s">
        <v>186</v>
      </c>
      <c r="D74" s="19"/>
      <c r="E74" s="19"/>
      <c r="F74" s="19"/>
      <c r="G74" s="19"/>
      <c r="H74" s="19" t="s">
        <v>58</v>
      </c>
      <c r="I74" s="19"/>
      <c r="J74" s="8"/>
      <c r="K74" s="7"/>
      <c r="L74" s="19" t="s">
        <v>187</v>
      </c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8"/>
    </row>
    <row r="75" spans="1:25" ht="51.75" thickBot="1" x14ac:dyDescent="0.3">
      <c r="A75" s="34" t="s">
        <v>60</v>
      </c>
      <c r="B75" s="20" t="s">
        <v>61</v>
      </c>
      <c r="C75" s="21" t="s">
        <v>62</v>
      </c>
      <c r="D75" s="21" t="s">
        <v>63</v>
      </c>
      <c r="E75" s="21" t="s">
        <v>64</v>
      </c>
      <c r="F75" s="21" t="s">
        <v>65</v>
      </c>
      <c r="G75" s="21" t="s">
        <v>66</v>
      </c>
      <c r="H75" s="21" t="s">
        <v>67</v>
      </c>
      <c r="I75" s="21" t="s">
        <v>68</v>
      </c>
      <c r="J75" s="22" t="s">
        <v>69</v>
      </c>
      <c r="K75" s="20" t="s">
        <v>70</v>
      </c>
      <c r="L75" s="21" t="s">
        <v>71</v>
      </c>
      <c r="M75" s="21" t="s">
        <v>72</v>
      </c>
      <c r="N75" s="21" t="s">
        <v>73</v>
      </c>
      <c r="O75" s="21" t="s">
        <v>74</v>
      </c>
      <c r="P75" s="21" t="s">
        <v>75</v>
      </c>
      <c r="Q75" s="21" t="s">
        <v>76</v>
      </c>
      <c r="R75" s="21" t="s">
        <v>77</v>
      </c>
      <c r="S75" s="21" t="s">
        <v>78</v>
      </c>
      <c r="T75" s="21" t="s">
        <v>79</v>
      </c>
      <c r="U75" s="21" t="s">
        <v>80</v>
      </c>
      <c r="V75" s="21" t="s">
        <v>81</v>
      </c>
      <c r="W75" s="21" t="s">
        <v>82</v>
      </c>
      <c r="X75" s="21" t="s">
        <v>83</v>
      </c>
      <c r="Y75" s="22" t="s">
        <v>84</v>
      </c>
    </row>
    <row r="76" spans="1:25" ht="26.25" thickBot="1" x14ac:dyDescent="0.3">
      <c r="A76" s="35" t="s">
        <v>188</v>
      </c>
      <c r="B76" s="37">
        <v>1</v>
      </c>
      <c r="C76" s="23" t="s">
        <v>189</v>
      </c>
      <c r="D76" s="23" t="s">
        <v>90</v>
      </c>
      <c r="E76" s="23" t="s">
        <v>90</v>
      </c>
      <c r="F76" s="23" t="s">
        <v>90</v>
      </c>
      <c r="G76" s="23" t="s">
        <v>90</v>
      </c>
      <c r="H76" s="24" t="s">
        <v>121</v>
      </c>
      <c r="I76" s="25">
        <v>40</v>
      </c>
      <c r="J76" s="38">
        <v>5</v>
      </c>
      <c r="K76" s="37">
        <v>1</v>
      </c>
      <c r="L76" s="26"/>
      <c r="M76" s="27"/>
      <c r="N76" s="28">
        <f>IF(M76&gt;0,ROUND(L76/M76,4),0)</f>
        <v>0</v>
      </c>
      <c r="O76" s="29"/>
      <c r="P76" s="30"/>
      <c r="Q76" s="28">
        <f>ROUND(ROUND(N76,4)*(1-O76),4)</f>
        <v>0</v>
      </c>
      <c r="R76" s="28">
        <f>ROUND(ROUND(Q76,4)*(1+P76),4)</f>
        <v>0</v>
      </c>
      <c r="S76" s="28">
        <f>ROUND($I76*Q76,4)</f>
        <v>0</v>
      </c>
      <c r="T76" s="28">
        <f>ROUND($I76*R76,4)</f>
        <v>0</v>
      </c>
      <c r="U76" s="31"/>
      <c r="V76" s="31"/>
      <c r="W76" s="31"/>
      <c r="X76" s="31"/>
      <c r="Y76" s="32"/>
    </row>
    <row r="77" spans="1:25" ht="13.5" thickBot="1" x14ac:dyDescent="0.3">
      <c r="R77" s="39" t="s">
        <v>92</v>
      </c>
      <c r="S77" s="40">
        <f>SUM(S76:S76)</f>
        <v>0</v>
      </c>
      <c r="T77" s="41">
        <f>SUM(T76:T76)</f>
        <v>0</v>
      </c>
    </row>
    <row r="79" spans="1:25" ht="13.5" thickBot="1" x14ac:dyDescent="0.3"/>
    <row r="80" spans="1:25" ht="13.5" thickBot="1" x14ac:dyDescent="0.3">
      <c r="A80" s="33" t="s">
        <v>55</v>
      </c>
      <c r="B80" s="36" t="s">
        <v>190</v>
      </c>
      <c r="C80" s="19" t="s">
        <v>191</v>
      </c>
      <c r="D80" s="19"/>
      <c r="E80" s="19"/>
      <c r="F80" s="19"/>
      <c r="G80" s="19"/>
      <c r="H80" s="19" t="s">
        <v>58</v>
      </c>
      <c r="I80" s="19"/>
      <c r="J80" s="8"/>
      <c r="K80" s="7"/>
      <c r="L80" s="19" t="s">
        <v>192</v>
      </c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8"/>
    </row>
    <row r="81" spans="1:25" ht="51.75" thickBot="1" x14ac:dyDescent="0.3">
      <c r="A81" s="34" t="s">
        <v>60</v>
      </c>
      <c r="B81" s="20" t="s">
        <v>61</v>
      </c>
      <c r="C81" s="21" t="s">
        <v>62</v>
      </c>
      <c r="D81" s="21" t="s">
        <v>63</v>
      </c>
      <c r="E81" s="21" t="s">
        <v>64</v>
      </c>
      <c r="F81" s="21" t="s">
        <v>65</v>
      </c>
      <c r="G81" s="21" t="s">
        <v>66</v>
      </c>
      <c r="H81" s="21" t="s">
        <v>67</v>
      </c>
      <c r="I81" s="21" t="s">
        <v>68</v>
      </c>
      <c r="J81" s="22" t="s">
        <v>69</v>
      </c>
      <c r="K81" s="20" t="s">
        <v>70</v>
      </c>
      <c r="L81" s="21" t="s">
        <v>71</v>
      </c>
      <c r="M81" s="21" t="s">
        <v>72</v>
      </c>
      <c r="N81" s="21" t="s">
        <v>73</v>
      </c>
      <c r="O81" s="21" t="s">
        <v>74</v>
      </c>
      <c r="P81" s="21" t="s">
        <v>75</v>
      </c>
      <c r="Q81" s="21" t="s">
        <v>76</v>
      </c>
      <c r="R81" s="21" t="s">
        <v>77</v>
      </c>
      <c r="S81" s="21" t="s">
        <v>78</v>
      </c>
      <c r="T81" s="21" t="s">
        <v>79</v>
      </c>
      <c r="U81" s="21" t="s">
        <v>80</v>
      </c>
      <c r="V81" s="21" t="s">
        <v>81</v>
      </c>
      <c r="W81" s="21" t="s">
        <v>82</v>
      </c>
      <c r="X81" s="21" t="s">
        <v>83</v>
      </c>
      <c r="Y81" s="22" t="s">
        <v>84</v>
      </c>
    </row>
    <row r="82" spans="1:25" ht="26.25" thickBot="1" x14ac:dyDescent="0.3">
      <c r="A82" s="35" t="s">
        <v>193</v>
      </c>
      <c r="B82" s="37">
        <v>1</v>
      </c>
      <c r="C82" s="23" t="s">
        <v>194</v>
      </c>
      <c r="D82" s="23" t="s">
        <v>195</v>
      </c>
      <c r="E82" s="23" t="s">
        <v>90</v>
      </c>
      <c r="F82" s="23" t="s">
        <v>90</v>
      </c>
      <c r="G82" s="23" t="s">
        <v>90</v>
      </c>
      <c r="H82" s="24" t="s">
        <v>121</v>
      </c>
      <c r="I82" s="25">
        <v>300</v>
      </c>
      <c r="J82" s="38">
        <v>4</v>
      </c>
      <c r="K82" s="37">
        <v>1</v>
      </c>
      <c r="L82" s="26"/>
      <c r="M82" s="27"/>
      <c r="N82" s="28">
        <f>IF(M82&gt;0,ROUND(L82/M82,4),0)</f>
        <v>0</v>
      </c>
      <c r="O82" s="29"/>
      <c r="P82" s="30"/>
      <c r="Q82" s="28">
        <f>ROUND(ROUND(N82,4)*(1-O82),4)</f>
        <v>0</v>
      </c>
      <c r="R82" s="28">
        <f>ROUND(ROUND(Q82,4)*(1+P82),4)</f>
        <v>0</v>
      </c>
      <c r="S82" s="28">
        <f>ROUND($I82*Q82,4)</f>
        <v>0</v>
      </c>
      <c r="T82" s="28">
        <f>ROUND($I82*R82,4)</f>
        <v>0</v>
      </c>
      <c r="U82" s="31"/>
      <c r="V82" s="31"/>
      <c r="W82" s="31"/>
      <c r="X82" s="31"/>
      <c r="Y82" s="32"/>
    </row>
    <row r="83" spans="1:25" ht="13.5" thickBot="1" x14ac:dyDescent="0.3">
      <c r="R83" s="39" t="s">
        <v>92</v>
      </c>
      <c r="S83" s="40">
        <f>SUM(S82:S82)</f>
        <v>0</v>
      </c>
      <c r="T83" s="41">
        <f>SUM(T82:T82)</f>
        <v>0</v>
      </c>
    </row>
    <row r="85" spans="1:25" ht="13.5" thickBot="1" x14ac:dyDescent="0.3"/>
    <row r="86" spans="1:25" ht="13.5" thickBot="1" x14ac:dyDescent="0.3">
      <c r="A86" s="33" t="s">
        <v>55</v>
      </c>
      <c r="B86" s="36" t="s">
        <v>196</v>
      </c>
      <c r="C86" s="19" t="s">
        <v>197</v>
      </c>
      <c r="D86" s="19"/>
      <c r="E86" s="19"/>
      <c r="F86" s="19"/>
      <c r="G86" s="19"/>
      <c r="H86" s="19" t="s">
        <v>58</v>
      </c>
      <c r="I86" s="19"/>
      <c r="J86" s="8"/>
      <c r="K86" s="7"/>
      <c r="L86" s="19" t="s">
        <v>198</v>
      </c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8"/>
    </row>
    <row r="87" spans="1:25" ht="51.75" thickBot="1" x14ac:dyDescent="0.3">
      <c r="A87" s="34" t="s">
        <v>60</v>
      </c>
      <c r="B87" s="20" t="s">
        <v>61</v>
      </c>
      <c r="C87" s="21" t="s">
        <v>62</v>
      </c>
      <c r="D87" s="21" t="s">
        <v>63</v>
      </c>
      <c r="E87" s="21" t="s">
        <v>64</v>
      </c>
      <c r="F87" s="21" t="s">
        <v>65</v>
      </c>
      <c r="G87" s="21" t="s">
        <v>66</v>
      </c>
      <c r="H87" s="21" t="s">
        <v>67</v>
      </c>
      <c r="I87" s="21" t="s">
        <v>68</v>
      </c>
      <c r="J87" s="22" t="s">
        <v>69</v>
      </c>
      <c r="K87" s="20" t="s">
        <v>70</v>
      </c>
      <c r="L87" s="21" t="s">
        <v>71</v>
      </c>
      <c r="M87" s="21" t="s">
        <v>72</v>
      </c>
      <c r="N87" s="21" t="s">
        <v>73</v>
      </c>
      <c r="O87" s="21" t="s">
        <v>74</v>
      </c>
      <c r="P87" s="21" t="s">
        <v>75</v>
      </c>
      <c r="Q87" s="21" t="s">
        <v>76</v>
      </c>
      <c r="R87" s="21" t="s">
        <v>77</v>
      </c>
      <c r="S87" s="21" t="s">
        <v>78</v>
      </c>
      <c r="T87" s="21" t="s">
        <v>79</v>
      </c>
      <c r="U87" s="21" t="s">
        <v>80</v>
      </c>
      <c r="V87" s="21" t="s">
        <v>81</v>
      </c>
      <c r="W87" s="21" t="s">
        <v>82</v>
      </c>
      <c r="X87" s="21" t="s">
        <v>83</v>
      </c>
      <c r="Y87" s="22" t="s">
        <v>84</v>
      </c>
    </row>
    <row r="88" spans="1:25" ht="77.25" thickBot="1" x14ac:dyDescent="0.3">
      <c r="A88" s="35" t="s">
        <v>199</v>
      </c>
      <c r="B88" s="37">
        <v>1</v>
      </c>
      <c r="C88" s="23" t="s">
        <v>200</v>
      </c>
      <c r="D88" s="23" t="s">
        <v>201</v>
      </c>
      <c r="E88" s="23" t="s">
        <v>90</v>
      </c>
      <c r="F88" s="23" t="s">
        <v>90</v>
      </c>
      <c r="G88" s="23" t="s">
        <v>90</v>
      </c>
      <c r="H88" s="24" t="s">
        <v>121</v>
      </c>
      <c r="I88" s="25">
        <v>200</v>
      </c>
      <c r="J88" s="38">
        <v>2</v>
      </c>
      <c r="K88" s="37">
        <v>1</v>
      </c>
      <c r="L88" s="26"/>
      <c r="M88" s="27"/>
      <c r="N88" s="28">
        <f>IF(M88&gt;0,ROUND(L88/M88,4),0)</f>
        <v>0</v>
      </c>
      <c r="O88" s="29"/>
      <c r="P88" s="30"/>
      <c r="Q88" s="28">
        <f>ROUND(ROUND(N88,4)*(1-O88),4)</f>
        <v>0</v>
      </c>
      <c r="R88" s="28">
        <f>ROUND(ROUND(Q88,4)*(1+P88),4)</f>
        <v>0</v>
      </c>
      <c r="S88" s="28">
        <f>ROUND($I88*Q88,4)</f>
        <v>0</v>
      </c>
      <c r="T88" s="28">
        <f>ROUND($I88*R88,4)</f>
        <v>0</v>
      </c>
      <c r="U88" s="31"/>
      <c r="V88" s="31"/>
      <c r="W88" s="31"/>
      <c r="X88" s="31"/>
      <c r="Y88" s="32"/>
    </row>
    <row r="89" spans="1:25" ht="13.5" thickBot="1" x14ac:dyDescent="0.3">
      <c r="R89" s="39" t="s">
        <v>92</v>
      </c>
      <c r="S89" s="40">
        <f>SUM(S88:S88)</f>
        <v>0</v>
      </c>
      <c r="T89" s="41">
        <f>SUM(T88:T88)</f>
        <v>0</v>
      </c>
    </row>
    <row r="91" spans="1:25" ht="13.5" thickBot="1" x14ac:dyDescent="0.3"/>
    <row r="92" spans="1:25" ht="13.5" thickBot="1" x14ac:dyDescent="0.3">
      <c r="A92" s="33" t="s">
        <v>55</v>
      </c>
      <c r="B92" s="36" t="s">
        <v>202</v>
      </c>
      <c r="C92" s="19" t="s">
        <v>203</v>
      </c>
      <c r="D92" s="19"/>
      <c r="E92" s="19"/>
      <c r="F92" s="19"/>
      <c r="G92" s="19"/>
      <c r="H92" s="19" t="s">
        <v>104</v>
      </c>
      <c r="I92" s="19"/>
      <c r="J92" s="8"/>
      <c r="K92" s="7"/>
      <c r="L92" s="19" t="s">
        <v>204</v>
      </c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8"/>
    </row>
    <row r="93" spans="1:25" ht="51.75" thickBot="1" x14ac:dyDescent="0.3">
      <c r="A93" s="34" t="s">
        <v>60</v>
      </c>
      <c r="B93" s="20" t="s">
        <v>61</v>
      </c>
      <c r="C93" s="21" t="s">
        <v>62</v>
      </c>
      <c r="D93" s="21" t="s">
        <v>63</v>
      </c>
      <c r="E93" s="21" t="s">
        <v>64</v>
      </c>
      <c r="F93" s="21" t="s">
        <v>65</v>
      </c>
      <c r="G93" s="21" t="s">
        <v>66</v>
      </c>
      <c r="H93" s="21" t="s">
        <v>67</v>
      </c>
      <c r="I93" s="21" t="s">
        <v>68</v>
      </c>
      <c r="J93" s="22" t="s">
        <v>69</v>
      </c>
      <c r="K93" s="20" t="s">
        <v>70</v>
      </c>
      <c r="L93" s="21" t="s">
        <v>71</v>
      </c>
      <c r="M93" s="21" t="s">
        <v>72</v>
      </c>
      <c r="N93" s="21" t="s">
        <v>73</v>
      </c>
      <c r="O93" s="21" t="s">
        <v>74</v>
      </c>
      <c r="P93" s="21" t="s">
        <v>75</v>
      </c>
      <c r="Q93" s="21" t="s">
        <v>76</v>
      </c>
      <c r="R93" s="21" t="s">
        <v>77</v>
      </c>
      <c r="S93" s="21" t="s">
        <v>78</v>
      </c>
      <c r="T93" s="21" t="s">
        <v>79</v>
      </c>
      <c r="U93" s="21" t="s">
        <v>80</v>
      </c>
      <c r="V93" s="21" t="s">
        <v>81</v>
      </c>
      <c r="W93" s="21" t="s">
        <v>82</v>
      </c>
      <c r="X93" s="21" t="s">
        <v>83</v>
      </c>
      <c r="Y93" s="22" t="s">
        <v>84</v>
      </c>
    </row>
    <row r="94" spans="1:25" x14ac:dyDescent="0.25">
      <c r="A94" s="75" t="s">
        <v>205</v>
      </c>
      <c r="B94" s="9">
        <v>1</v>
      </c>
      <c r="C94" s="45" t="s">
        <v>206</v>
      </c>
      <c r="D94" s="45" t="s">
        <v>90</v>
      </c>
      <c r="E94" s="45" t="s">
        <v>90</v>
      </c>
      <c r="F94" s="45" t="s">
        <v>90</v>
      </c>
      <c r="G94" s="45" t="s">
        <v>90</v>
      </c>
      <c r="H94" s="46" t="s">
        <v>121</v>
      </c>
      <c r="I94" s="47">
        <v>2000</v>
      </c>
      <c r="J94" s="78">
        <v>10</v>
      </c>
      <c r="K94" s="9">
        <v>1</v>
      </c>
      <c r="L94" s="48"/>
      <c r="M94" s="49"/>
      <c r="N94" s="50">
        <f>IF(M94&gt;0,ROUND(L94/M94,4),0)</f>
        <v>0</v>
      </c>
      <c r="O94" s="51"/>
      <c r="P94" s="52"/>
      <c r="Q94" s="50">
        <f>ROUND(ROUND(N94,4)*(1-O94),4)</f>
        <v>0</v>
      </c>
      <c r="R94" s="50">
        <f>ROUND(ROUND(Q94,4)*(1+P94),4)</f>
        <v>0</v>
      </c>
      <c r="S94" s="50">
        <f>ROUND($I94*Q94,4)</f>
        <v>0</v>
      </c>
      <c r="T94" s="50">
        <f>ROUND($I94*R94,4)</f>
        <v>0</v>
      </c>
      <c r="U94" s="53"/>
      <c r="V94" s="53"/>
      <c r="W94" s="53"/>
      <c r="X94" s="53"/>
      <c r="Y94" s="54"/>
    </row>
    <row r="95" spans="1:25" ht="13.5" thickBot="1" x14ac:dyDescent="0.3">
      <c r="A95" s="77" t="s">
        <v>207</v>
      </c>
      <c r="B95" s="13">
        <v>2</v>
      </c>
      <c r="C95" s="65" t="s">
        <v>208</v>
      </c>
      <c r="D95" s="65" t="s">
        <v>90</v>
      </c>
      <c r="E95" s="65" t="s">
        <v>90</v>
      </c>
      <c r="F95" s="65" t="s">
        <v>90</v>
      </c>
      <c r="G95" s="65" t="s">
        <v>90</v>
      </c>
      <c r="H95" s="66" t="s">
        <v>121</v>
      </c>
      <c r="I95" s="67">
        <v>8000</v>
      </c>
      <c r="J95" s="80">
        <v>10</v>
      </c>
      <c r="K95" s="13">
        <v>1</v>
      </c>
      <c r="L95" s="68"/>
      <c r="M95" s="69"/>
      <c r="N95" s="70">
        <f>IF(M95&gt;0,ROUND(L95/M95,4),0)</f>
        <v>0</v>
      </c>
      <c r="O95" s="71"/>
      <c r="P95" s="72"/>
      <c r="Q95" s="70">
        <f>ROUND(ROUND(N95,4)*(1-O95),4)</f>
        <v>0</v>
      </c>
      <c r="R95" s="70">
        <f>ROUND(ROUND(Q95,4)*(1+P95),4)</f>
        <v>0</v>
      </c>
      <c r="S95" s="70">
        <f>ROUND($I95*Q95,4)</f>
        <v>0</v>
      </c>
      <c r="T95" s="70">
        <f>ROUND($I95*R95,4)</f>
        <v>0</v>
      </c>
      <c r="U95" s="73"/>
      <c r="V95" s="73"/>
      <c r="W95" s="73"/>
      <c r="X95" s="73"/>
      <c r="Y95" s="74"/>
    </row>
    <row r="96" spans="1:25" ht="13.5" thickBot="1" x14ac:dyDescent="0.3">
      <c r="R96" s="39" t="s">
        <v>92</v>
      </c>
      <c r="S96" s="40">
        <f>SUM(S94:S95)</f>
        <v>0</v>
      </c>
      <c r="T96" s="41">
        <f>SUM(T94:T95)</f>
        <v>0</v>
      </c>
    </row>
    <row r="98" spans="1:25" ht="13.5" thickBot="1" x14ac:dyDescent="0.3"/>
    <row r="99" spans="1:25" ht="13.5" thickBot="1" x14ac:dyDescent="0.3">
      <c r="A99" s="33" t="s">
        <v>55</v>
      </c>
      <c r="B99" s="36" t="s">
        <v>209</v>
      </c>
      <c r="C99" s="19" t="s">
        <v>210</v>
      </c>
      <c r="D99" s="19"/>
      <c r="E99" s="19"/>
      <c r="F99" s="19"/>
      <c r="G99" s="19"/>
      <c r="H99" s="19" t="s">
        <v>104</v>
      </c>
      <c r="I99" s="19"/>
      <c r="J99" s="8"/>
      <c r="K99" s="7"/>
      <c r="L99" s="19" t="s">
        <v>211</v>
      </c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8"/>
    </row>
    <row r="100" spans="1:25" ht="51.75" thickBot="1" x14ac:dyDescent="0.3">
      <c r="A100" s="34" t="s">
        <v>60</v>
      </c>
      <c r="B100" s="20" t="s">
        <v>61</v>
      </c>
      <c r="C100" s="21" t="s">
        <v>62</v>
      </c>
      <c r="D100" s="21" t="s">
        <v>63</v>
      </c>
      <c r="E100" s="21" t="s">
        <v>64</v>
      </c>
      <c r="F100" s="21" t="s">
        <v>65</v>
      </c>
      <c r="G100" s="21" t="s">
        <v>66</v>
      </c>
      <c r="H100" s="21" t="s">
        <v>67</v>
      </c>
      <c r="I100" s="21" t="s">
        <v>68</v>
      </c>
      <c r="J100" s="22" t="s">
        <v>69</v>
      </c>
      <c r="K100" s="20" t="s">
        <v>70</v>
      </c>
      <c r="L100" s="21" t="s">
        <v>71</v>
      </c>
      <c r="M100" s="21" t="s">
        <v>72</v>
      </c>
      <c r="N100" s="21" t="s">
        <v>73</v>
      </c>
      <c r="O100" s="21" t="s">
        <v>74</v>
      </c>
      <c r="P100" s="21" t="s">
        <v>75</v>
      </c>
      <c r="Q100" s="21" t="s">
        <v>76</v>
      </c>
      <c r="R100" s="21" t="s">
        <v>77</v>
      </c>
      <c r="S100" s="21" t="s">
        <v>78</v>
      </c>
      <c r="T100" s="21" t="s">
        <v>79</v>
      </c>
      <c r="U100" s="21" t="s">
        <v>80</v>
      </c>
      <c r="V100" s="21" t="s">
        <v>81</v>
      </c>
      <c r="W100" s="21" t="s">
        <v>82</v>
      </c>
      <c r="X100" s="21" t="s">
        <v>83</v>
      </c>
      <c r="Y100" s="22" t="s">
        <v>84</v>
      </c>
    </row>
    <row r="101" spans="1:25" ht="38.25" x14ac:dyDescent="0.25">
      <c r="A101" s="75" t="s">
        <v>212</v>
      </c>
      <c r="B101" s="9">
        <v>1</v>
      </c>
      <c r="C101" s="45" t="s">
        <v>213</v>
      </c>
      <c r="D101" s="45" t="s">
        <v>214</v>
      </c>
      <c r="E101" s="45" t="s">
        <v>90</v>
      </c>
      <c r="F101" s="45" t="s">
        <v>90</v>
      </c>
      <c r="G101" s="45" t="s">
        <v>90</v>
      </c>
      <c r="H101" s="46" t="s">
        <v>121</v>
      </c>
      <c r="I101" s="47">
        <v>2400</v>
      </c>
      <c r="J101" s="78">
        <v>10</v>
      </c>
      <c r="K101" s="9">
        <v>1</v>
      </c>
      <c r="L101" s="48"/>
      <c r="M101" s="49"/>
      <c r="N101" s="50">
        <f>IF(M101&gt;0,ROUND(L101/M101,4),0)</f>
        <v>0</v>
      </c>
      <c r="O101" s="51"/>
      <c r="P101" s="52"/>
      <c r="Q101" s="50">
        <f>ROUND(ROUND(N101,4)*(1-O101),4)</f>
        <v>0</v>
      </c>
      <c r="R101" s="50">
        <f>ROUND(ROUND(Q101,4)*(1+P101),4)</f>
        <v>0</v>
      </c>
      <c r="S101" s="50">
        <f>ROUND($I101*Q101,4)</f>
        <v>0</v>
      </c>
      <c r="T101" s="50">
        <f>ROUND($I101*R101,4)</f>
        <v>0</v>
      </c>
      <c r="U101" s="53"/>
      <c r="V101" s="53"/>
      <c r="W101" s="53"/>
      <c r="X101" s="53"/>
      <c r="Y101" s="54"/>
    </row>
    <row r="102" spans="1:25" ht="38.25" x14ac:dyDescent="0.25">
      <c r="A102" s="76" t="s">
        <v>215</v>
      </c>
      <c r="B102" s="11">
        <v>2</v>
      </c>
      <c r="C102" s="55" t="s">
        <v>216</v>
      </c>
      <c r="D102" s="55" t="s">
        <v>217</v>
      </c>
      <c r="E102" s="55" t="s">
        <v>90</v>
      </c>
      <c r="F102" s="55" t="s">
        <v>90</v>
      </c>
      <c r="G102" s="55" t="s">
        <v>90</v>
      </c>
      <c r="H102" s="56" t="s">
        <v>121</v>
      </c>
      <c r="I102" s="57">
        <v>300</v>
      </c>
      <c r="J102" s="79">
        <v>5</v>
      </c>
      <c r="K102" s="11">
        <v>1</v>
      </c>
      <c r="L102" s="58"/>
      <c r="M102" s="59"/>
      <c r="N102" s="60">
        <f>IF(M102&gt;0,ROUND(L102/M102,4),0)</f>
        <v>0</v>
      </c>
      <c r="O102" s="61"/>
      <c r="P102" s="62"/>
      <c r="Q102" s="60">
        <f>ROUND(ROUND(N102,4)*(1-O102),4)</f>
        <v>0</v>
      </c>
      <c r="R102" s="60">
        <f>ROUND(ROUND(Q102,4)*(1+P102),4)</f>
        <v>0</v>
      </c>
      <c r="S102" s="60">
        <f>ROUND($I102*Q102,4)</f>
        <v>0</v>
      </c>
      <c r="T102" s="60">
        <f>ROUND($I102*R102,4)</f>
        <v>0</v>
      </c>
      <c r="U102" s="63"/>
      <c r="V102" s="63"/>
      <c r="W102" s="63"/>
      <c r="X102" s="63"/>
      <c r="Y102" s="64"/>
    </row>
    <row r="103" spans="1:25" ht="39" thickBot="1" x14ac:dyDescent="0.3">
      <c r="A103" s="77" t="s">
        <v>218</v>
      </c>
      <c r="B103" s="13">
        <v>3</v>
      </c>
      <c r="C103" s="65" t="s">
        <v>219</v>
      </c>
      <c r="D103" s="65" t="s">
        <v>220</v>
      </c>
      <c r="E103" s="65" t="s">
        <v>90</v>
      </c>
      <c r="F103" s="65" t="s">
        <v>90</v>
      </c>
      <c r="G103" s="65" t="s">
        <v>90</v>
      </c>
      <c r="H103" s="66" t="s">
        <v>121</v>
      </c>
      <c r="I103" s="67">
        <v>300</v>
      </c>
      <c r="J103" s="80">
        <v>5</v>
      </c>
      <c r="K103" s="13">
        <v>1</v>
      </c>
      <c r="L103" s="68"/>
      <c r="M103" s="69"/>
      <c r="N103" s="70">
        <f>IF(M103&gt;0,ROUND(L103/M103,4),0)</f>
        <v>0</v>
      </c>
      <c r="O103" s="71"/>
      <c r="P103" s="72"/>
      <c r="Q103" s="70">
        <f>ROUND(ROUND(N103,4)*(1-O103),4)</f>
        <v>0</v>
      </c>
      <c r="R103" s="70">
        <f>ROUND(ROUND(Q103,4)*(1+P103),4)</f>
        <v>0</v>
      </c>
      <c r="S103" s="70">
        <f>ROUND($I103*Q103,4)</f>
        <v>0</v>
      </c>
      <c r="T103" s="70">
        <f>ROUND($I103*R103,4)</f>
        <v>0</v>
      </c>
      <c r="U103" s="73"/>
      <c r="V103" s="73"/>
      <c r="W103" s="73"/>
      <c r="X103" s="73"/>
      <c r="Y103" s="74"/>
    </row>
    <row r="104" spans="1:25" ht="13.5" thickBot="1" x14ac:dyDescent="0.3">
      <c r="R104" s="39" t="s">
        <v>92</v>
      </c>
      <c r="S104" s="40">
        <f>SUM(S101:S103)</f>
        <v>0</v>
      </c>
      <c r="T104" s="41">
        <f>SUM(T101:T103)</f>
        <v>0</v>
      </c>
    </row>
    <row r="106" spans="1:25" ht="13.5" thickBot="1" x14ac:dyDescent="0.3"/>
    <row r="107" spans="1:25" ht="13.5" thickBot="1" x14ac:dyDescent="0.3">
      <c r="A107" s="33" t="s">
        <v>55</v>
      </c>
      <c r="B107" s="36" t="s">
        <v>221</v>
      </c>
      <c r="C107" s="19" t="s">
        <v>222</v>
      </c>
      <c r="D107" s="19"/>
      <c r="E107" s="19"/>
      <c r="F107" s="19"/>
      <c r="G107" s="19"/>
      <c r="H107" s="19" t="s">
        <v>58</v>
      </c>
      <c r="I107" s="19"/>
      <c r="J107" s="8"/>
      <c r="K107" s="7"/>
      <c r="L107" s="19" t="s">
        <v>223</v>
      </c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8"/>
    </row>
    <row r="108" spans="1:25" ht="51.75" thickBot="1" x14ac:dyDescent="0.3">
      <c r="A108" s="34" t="s">
        <v>60</v>
      </c>
      <c r="B108" s="20" t="s">
        <v>61</v>
      </c>
      <c r="C108" s="21" t="s">
        <v>62</v>
      </c>
      <c r="D108" s="21" t="s">
        <v>63</v>
      </c>
      <c r="E108" s="21" t="s">
        <v>64</v>
      </c>
      <c r="F108" s="21" t="s">
        <v>65</v>
      </c>
      <c r="G108" s="21" t="s">
        <v>66</v>
      </c>
      <c r="H108" s="21" t="s">
        <v>67</v>
      </c>
      <c r="I108" s="21" t="s">
        <v>68</v>
      </c>
      <c r="J108" s="22" t="s">
        <v>69</v>
      </c>
      <c r="K108" s="20" t="s">
        <v>70</v>
      </c>
      <c r="L108" s="21" t="s">
        <v>71</v>
      </c>
      <c r="M108" s="21" t="s">
        <v>72</v>
      </c>
      <c r="N108" s="21" t="s">
        <v>73</v>
      </c>
      <c r="O108" s="21" t="s">
        <v>74</v>
      </c>
      <c r="P108" s="21" t="s">
        <v>75</v>
      </c>
      <c r="Q108" s="21" t="s">
        <v>76</v>
      </c>
      <c r="R108" s="21" t="s">
        <v>77</v>
      </c>
      <c r="S108" s="21" t="s">
        <v>78</v>
      </c>
      <c r="T108" s="21" t="s">
        <v>79</v>
      </c>
      <c r="U108" s="21" t="s">
        <v>80</v>
      </c>
      <c r="V108" s="21" t="s">
        <v>81</v>
      </c>
      <c r="W108" s="21" t="s">
        <v>82</v>
      </c>
      <c r="X108" s="21" t="s">
        <v>83</v>
      </c>
      <c r="Y108" s="22" t="s">
        <v>84</v>
      </c>
    </row>
    <row r="109" spans="1:25" ht="51" x14ac:dyDescent="0.25">
      <c r="A109" s="75" t="s">
        <v>224</v>
      </c>
      <c r="B109" s="9">
        <v>1</v>
      </c>
      <c r="C109" s="45" t="s">
        <v>225</v>
      </c>
      <c r="D109" s="45" t="s">
        <v>226</v>
      </c>
      <c r="E109" s="45" t="s">
        <v>90</v>
      </c>
      <c r="F109" s="45" t="s">
        <v>90</v>
      </c>
      <c r="G109" s="45" t="s">
        <v>90</v>
      </c>
      <c r="H109" s="46" t="s">
        <v>121</v>
      </c>
      <c r="I109" s="47">
        <v>1800</v>
      </c>
      <c r="J109" s="78">
        <v>5</v>
      </c>
      <c r="K109" s="9">
        <v>1</v>
      </c>
      <c r="L109" s="48"/>
      <c r="M109" s="49"/>
      <c r="N109" s="50">
        <f>IF(M109&gt;0,ROUND(L109/M109,4),0)</f>
        <v>0</v>
      </c>
      <c r="O109" s="51"/>
      <c r="P109" s="52"/>
      <c r="Q109" s="50">
        <f>ROUND(ROUND(N109,4)*(1-O109),4)</f>
        <v>0</v>
      </c>
      <c r="R109" s="50">
        <f>ROUND(ROUND(Q109,4)*(1+P109),4)</f>
        <v>0</v>
      </c>
      <c r="S109" s="50">
        <f>ROUND($I109*Q109,4)</f>
        <v>0</v>
      </c>
      <c r="T109" s="50">
        <f>ROUND($I109*R109,4)</f>
        <v>0</v>
      </c>
      <c r="U109" s="53"/>
      <c r="V109" s="53"/>
      <c r="W109" s="53"/>
      <c r="X109" s="53"/>
      <c r="Y109" s="54"/>
    </row>
    <row r="110" spans="1:25" ht="51.75" thickBot="1" x14ac:dyDescent="0.3">
      <c r="A110" s="77" t="s">
        <v>227</v>
      </c>
      <c r="B110" s="13">
        <v>2</v>
      </c>
      <c r="C110" s="65" t="s">
        <v>228</v>
      </c>
      <c r="D110" s="65" t="s">
        <v>226</v>
      </c>
      <c r="E110" s="65" t="s">
        <v>90</v>
      </c>
      <c r="F110" s="65" t="s">
        <v>90</v>
      </c>
      <c r="G110" s="65" t="s">
        <v>90</v>
      </c>
      <c r="H110" s="66" t="s">
        <v>121</v>
      </c>
      <c r="I110" s="67">
        <v>30</v>
      </c>
      <c r="J110" s="80">
        <v>2</v>
      </c>
      <c r="K110" s="13">
        <v>1</v>
      </c>
      <c r="L110" s="68"/>
      <c r="M110" s="69"/>
      <c r="N110" s="70">
        <f>IF(M110&gt;0,ROUND(L110/M110,4),0)</f>
        <v>0</v>
      </c>
      <c r="O110" s="71"/>
      <c r="P110" s="72"/>
      <c r="Q110" s="70">
        <f>ROUND(ROUND(N110,4)*(1-O110),4)</f>
        <v>0</v>
      </c>
      <c r="R110" s="70">
        <f>ROUND(ROUND(Q110,4)*(1+P110),4)</f>
        <v>0</v>
      </c>
      <c r="S110" s="70">
        <f>ROUND($I110*Q110,4)</f>
        <v>0</v>
      </c>
      <c r="T110" s="70">
        <f>ROUND($I110*R110,4)</f>
        <v>0</v>
      </c>
      <c r="U110" s="73"/>
      <c r="V110" s="73"/>
      <c r="W110" s="73"/>
      <c r="X110" s="73"/>
      <c r="Y110" s="74"/>
    </row>
    <row r="111" spans="1:25" ht="13.5" thickBot="1" x14ac:dyDescent="0.3">
      <c r="R111" s="39" t="s">
        <v>92</v>
      </c>
      <c r="S111" s="40">
        <f>SUM(S109:S110)</f>
        <v>0</v>
      </c>
      <c r="T111" s="41">
        <f>SUM(T109:T110)</f>
        <v>0</v>
      </c>
    </row>
    <row r="113" spans="1:25" ht="13.5" thickBot="1" x14ac:dyDescent="0.3"/>
    <row r="114" spans="1:25" ht="13.5" thickBot="1" x14ac:dyDescent="0.3">
      <c r="A114" s="33" t="s">
        <v>55</v>
      </c>
      <c r="B114" s="36" t="s">
        <v>229</v>
      </c>
      <c r="C114" s="19" t="s">
        <v>230</v>
      </c>
      <c r="D114" s="19"/>
      <c r="E114" s="19"/>
      <c r="F114" s="19"/>
      <c r="G114" s="19"/>
      <c r="H114" s="19" t="s">
        <v>58</v>
      </c>
      <c r="I114" s="19"/>
      <c r="J114" s="8"/>
      <c r="K114" s="7"/>
      <c r="L114" s="19" t="s">
        <v>231</v>
      </c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8"/>
    </row>
    <row r="115" spans="1:25" ht="51.75" thickBot="1" x14ac:dyDescent="0.3">
      <c r="A115" s="34" t="s">
        <v>60</v>
      </c>
      <c r="B115" s="20" t="s">
        <v>61</v>
      </c>
      <c r="C115" s="21" t="s">
        <v>62</v>
      </c>
      <c r="D115" s="21" t="s">
        <v>63</v>
      </c>
      <c r="E115" s="21" t="s">
        <v>64</v>
      </c>
      <c r="F115" s="21" t="s">
        <v>65</v>
      </c>
      <c r="G115" s="21" t="s">
        <v>66</v>
      </c>
      <c r="H115" s="21" t="s">
        <v>67</v>
      </c>
      <c r="I115" s="21" t="s">
        <v>68</v>
      </c>
      <c r="J115" s="22" t="s">
        <v>69</v>
      </c>
      <c r="K115" s="20" t="s">
        <v>70</v>
      </c>
      <c r="L115" s="21" t="s">
        <v>71</v>
      </c>
      <c r="M115" s="21" t="s">
        <v>72</v>
      </c>
      <c r="N115" s="21" t="s">
        <v>73</v>
      </c>
      <c r="O115" s="21" t="s">
        <v>74</v>
      </c>
      <c r="P115" s="21" t="s">
        <v>75</v>
      </c>
      <c r="Q115" s="21" t="s">
        <v>76</v>
      </c>
      <c r="R115" s="21" t="s">
        <v>77</v>
      </c>
      <c r="S115" s="21" t="s">
        <v>78</v>
      </c>
      <c r="T115" s="21" t="s">
        <v>79</v>
      </c>
      <c r="U115" s="21" t="s">
        <v>80</v>
      </c>
      <c r="V115" s="21" t="s">
        <v>81</v>
      </c>
      <c r="W115" s="21" t="s">
        <v>82</v>
      </c>
      <c r="X115" s="21" t="s">
        <v>83</v>
      </c>
      <c r="Y115" s="22" t="s">
        <v>84</v>
      </c>
    </row>
    <row r="116" spans="1:25" ht="26.25" thickBot="1" x14ac:dyDescent="0.3">
      <c r="A116" s="35" t="s">
        <v>232</v>
      </c>
      <c r="B116" s="37">
        <v>1</v>
      </c>
      <c r="C116" s="23" t="s">
        <v>233</v>
      </c>
      <c r="D116" s="23" t="s">
        <v>234</v>
      </c>
      <c r="E116" s="23" t="s">
        <v>90</v>
      </c>
      <c r="F116" s="23" t="s">
        <v>90</v>
      </c>
      <c r="G116" s="23" t="s">
        <v>90</v>
      </c>
      <c r="H116" s="24" t="s">
        <v>121</v>
      </c>
      <c r="I116" s="25">
        <v>90</v>
      </c>
      <c r="J116" s="38">
        <v>5</v>
      </c>
      <c r="K116" s="37">
        <v>1</v>
      </c>
      <c r="L116" s="26"/>
      <c r="M116" s="27"/>
      <c r="N116" s="28">
        <f>IF(M116&gt;0,ROUND(L116/M116,4),0)</f>
        <v>0</v>
      </c>
      <c r="O116" s="29"/>
      <c r="P116" s="30"/>
      <c r="Q116" s="28">
        <f>ROUND(ROUND(N116,4)*(1-O116),4)</f>
        <v>0</v>
      </c>
      <c r="R116" s="28">
        <f>ROUND(ROUND(Q116,4)*(1+P116),4)</f>
        <v>0</v>
      </c>
      <c r="S116" s="28">
        <f>ROUND($I116*Q116,4)</f>
        <v>0</v>
      </c>
      <c r="T116" s="28">
        <f>ROUND($I116*R116,4)</f>
        <v>0</v>
      </c>
      <c r="U116" s="31"/>
      <c r="V116" s="31"/>
      <c r="W116" s="31"/>
      <c r="X116" s="31"/>
      <c r="Y116" s="32"/>
    </row>
    <row r="117" spans="1:25" ht="13.5" thickBot="1" x14ac:dyDescent="0.3">
      <c r="R117" s="39" t="s">
        <v>92</v>
      </c>
      <c r="S117" s="40">
        <f>SUM(S116:S116)</f>
        <v>0</v>
      </c>
      <c r="T117" s="41">
        <f>SUM(T116:T116)</f>
        <v>0</v>
      </c>
    </row>
  </sheetData>
  <sheetProtection algorithmName="SHA-512" hashValue="I5fljI8A1pjifn8baumtZj+3VDNqCjOevhbZsavwF7LrgKqVuvYDhcsGflQej6MVFek5Pg/EL2p8pdYzQ3Oebw==" saltValue="UBwOpnrspYCCWGGL7oZbB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0" fitToHeight="0" pageOrder="overThenDown" orientation="landscape" r:id="rId1"/>
  <headerFooter>
    <oddHeader>&amp;ROBR-8A</oddHeader>
    <oddFooter>&amp;LJN št. 16-16/19&amp;RStran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2</vt:i4>
      </vt:variant>
    </vt:vector>
  </HeadingPairs>
  <TitlesOfParts>
    <vt:vector size="8" baseType="lpstr">
      <vt:lpstr>NAVODILA</vt:lpstr>
      <vt:lpstr>1. Podatki naročnika</vt:lpstr>
      <vt:lpstr>2. Podatki o ponudniku</vt:lpstr>
      <vt:lpstr>3. Strokovne zahteve naročnika</vt:lpstr>
      <vt:lpstr>Sklop I.</vt:lpstr>
      <vt:lpstr>Sklop II.</vt:lpstr>
      <vt:lpstr>'Sklop I.'!Tiskanje_naslovov</vt:lpstr>
      <vt:lpstr>'Sklop II.'!Tiskanje_naslovov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Žefran</dc:creator>
  <cp:lastModifiedBy>Marija Žefran</cp:lastModifiedBy>
  <dcterms:created xsi:type="dcterms:W3CDTF">2019-09-04T10:25:54Z</dcterms:created>
  <dcterms:modified xsi:type="dcterms:W3CDTF">2019-09-04T10:26:27Z</dcterms:modified>
</cp:coreProperties>
</file>