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NABAVA\JAVNA NAROČILA\16_09_20 Mrežice kirurške, inkont.vsadki,\"/>
    </mc:Choice>
  </mc:AlternateContent>
  <bookViews>
    <workbookView xWindow="0" yWindow="0" windowWidth="2370" windowHeight="0"/>
  </bookViews>
  <sheets>
    <sheet name="NAVODILA" sheetId="1" r:id="rId1"/>
    <sheet name="1. Podatki naročnika" sheetId="2" r:id="rId2"/>
    <sheet name="2. Podatki o ponudniku" sheetId="3" r:id="rId3"/>
    <sheet name="3. Strokovne zahteve naročnika" sheetId="4" r:id="rId4"/>
    <sheet name="Sklop I." sheetId="5" r:id="rId5"/>
    <sheet name="Sklop II." sheetId="6" r:id="rId6"/>
  </sheets>
  <definedNames>
    <definedName name="_xlnm.Print_Titles" localSheetId="4">'Sklop I.'!$B:$B</definedName>
    <definedName name="_xlnm.Print_Titles" localSheetId="5">'Sklop II.'!$B:$B</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T38" i="6" l="1"/>
  <c r="S38" i="6"/>
  <c r="T37" i="6"/>
  <c r="S37" i="6"/>
  <c r="R37" i="6"/>
  <c r="Q37" i="6"/>
  <c r="N37" i="6"/>
  <c r="T36" i="6"/>
  <c r="S36" i="6"/>
  <c r="R36" i="6"/>
  <c r="Q36" i="6"/>
  <c r="N36" i="6"/>
  <c r="T35" i="6"/>
  <c r="S35" i="6"/>
  <c r="R35" i="6"/>
  <c r="Q35" i="6"/>
  <c r="N35" i="6"/>
  <c r="T34" i="6"/>
  <c r="S34" i="6"/>
  <c r="R34" i="6"/>
  <c r="Q34" i="6"/>
  <c r="N34" i="6"/>
  <c r="T29" i="6"/>
  <c r="S29" i="6"/>
  <c r="T28" i="6"/>
  <c r="S28" i="6"/>
  <c r="R28" i="6"/>
  <c r="Q28" i="6"/>
  <c r="N28" i="6"/>
  <c r="T23" i="6"/>
  <c r="S23" i="6"/>
  <c r="T22" i="6"/>
  <c r="S22" i="6"/>
  <c r="R22" i="6"/>
  <c r="Q22" i="6"/>
  <c r="N22" i="6"/>
  <c r="T21" i="6"/>
  <c r="S21" i="6"/>
  <c r="R21" i="6"/>
  <c r="Q21" i="6"/>
  <c r="N21" i="6"/>
  <c r="T16" i="6"/>
  <c r="S16" i="6"/>
  <c r="T15" i="6"/>
  <c r="S15" i="6"/>
  <c r="R15" i="6"/>
  <c r="Q15" i="6"/>
  <c r="N15" i="6"/>
  <c r="T14" i="6"/>
  <c r="S14" i="6"/>
  <c r="R14" i="6"/>
  <c r="Q14" i="6"/>
  <c r="N14" i="6"/>
  <c r="T13" i="6"/>
  <c r="S13" i="6"/>
  <c r="R13" i="6"/>
  <c r="Q13" i="6"/>
  <c r="N13" i="6"/>
  <c r="C8" i="6"/>
  <c r="C7" i="6"/>
  <c r="T98" i="5"/>
  <c r="S98" i="5"/>
  <c r="T97" i="5"/>
  <c r="S97" i="5"/>
  <c r="R97" i="5"/>
  <c r="Q97" i="5"/>
  <c r="N97" i="5"/>
  <c r="T96" i="5"/>
  <c r="S96" i="5"/>
  <c r="R96" i="5"/>
  <c r="Q96" i="5"/>
  <c r="N96" i="5"/>
  <c r="T91" i="5"/>
  <c r="S91" i="5"/>
  <c r="T90" i="5"/>
  <c r="S90" i="5"/>
  <c r="R90" i="5"/>
  <c r="Q90" i="5"/>
  <c r="N90" i="5"/>
  <c r="T89" i="5"/>
  <c r="S89" i="5"/>
  <c r="R89" i="5"/>
  <c r="Q89" i="5"/>
  <c r="N89" i="5"/>
  <c r="T88" i="5"/>
  <c r="S88" i="5"/>
  <c r="R88" i="5"/>
  <c r="Q88" i="5"/>
  <c r="N88" i="5"/>
  <c r="T87" i="5"/>
  <c r="S87" i="5"/>
  <c r="R87" i="5"/>
  <c r="Q87" i="5"/>
  <c r="N87" i="5"/>
  <c r="T82" i="5"/>
  <c r="S82" i="5"/>
  <c r="T81" i="5"/>
  <c r="S81" i="5"/>
  <c r="R81" i="5"/>
  <c r="Q81" i="5"/>
  <c r="N81" i="5"/>
  <c r="T80" i="5"/>
  <c r="S80" i="5"/>
  <c r="R80" i="5"/>
  <c r="Q80" i="5"/>
  <c r="N80" i="5"/>
  <c r="T75" i="5"/>
  <c r="S75" i="5"/>
  <c r="T74" i="5"/>
  <c r="S74" i="5"/>
  <c r="R74" i="5"/>
  <c r="Q74" i="5"/>
  <c r="N74" i="5"/>
  <c r="T73" i="5"/>
  <c r="S73" i="5"/>
  <c r="R73" i="5"/>
  <c r="Q73" i="5"/>
  <c r="N73" i="5"/>
  <c r="T68" i="5"/>
  <c r="S68" i="5"/>
  <c r="T67" i="5"/>
  <c r="S67" i="5"/>
  <c r="R67" i="5"/>
  <c r="Q67" i="5"/>
  <c r="N67" i="5"/>
  <c r="T66" i="5"/>
  <c r="S66" i="5"/>
  <c r="R66" i="5"/>
  <c r="Q66" i="5"/>
  <c r="N66" i="5"/>
  <c r="T61" i="5"/>
  <c r="S61" i="5"/>
  <c r="T60" i="5"/>
  <c r="S60" i="5"/>
  <c r="R60" i="5"/>
  <c r="Q60" i="5"/>
  <c r="N60" i="5"/>
  <c r="T59" i="5"/>
  <c r="S59" i="5"/>
  <c r="R59" i="5"/>
  <c r="Q59" i="5"/>
  <c r="N59" i="5"/>
  <c r="T58" i="5"/>
  <c r="S58" i="5"/>
  <c r="R58" i="5"/>
  <c r="Q58" i="5"/>
  <c r="N58" i="5"/>
  <c r="T57" i="5"/>
  <c r="S57" i="5"/>
  <c r="R57" i="5"/>
  <c r="Q57" i="5"/>
  <c r="N57" i="5"/>
  <c r="T52" i="5"/>
  <c r="S52" i="5"/>
  <c r="T51" i="5"/>
  <c r="S51" i="5"/>
  <c r="R51" i="5"/>
  <c r="Q51" i="5"/>
  <c r="N51" i="5"/>
  <c r="T50" i="5"/>
  <c r="S50" i="5"/>
  <c r="R50" i="5"/>
  <c r="Q50" i="5"/>
  <c r="N50" i="5"/>
  <c r="T49" i="5"/>
  <c r="S49" i="5"/>
  <c r="R49" i="5"/>
  <c r="Q49" i="5"/>
  <c r="N49" i="5"/>
  <c r="T48" i="5"/>
  <c r="S48" i="5"/>
  <c r="R48" i="5"/>
  <c r="Q48" i="5"/>
  <c r="N48" i="5"/>
  <c r="T47" i="5"/>
  <c r="S47" i="5"/>
  <c r="R47" i="5"/>
  <c r="Q47" i="5"/>
  <c r="N47" i="5"/>
  <c r="T42" i="5"/>
  <c r="S42" i="5"/>
  <c r="T41" i="5"/>
  <c r="S41" i="5"/>
  <c r="R41" i="5"/>
  <c r="Q41" i="5"/>
  <c r="N41" i="5"/>
  <c r="T40" i="5"/>
  <c r="S40" i="5"/>
  <c r="R40" i="5"/>
  <c r="Q40" i="5"/>
  <c r="N40" i="5"/>
  <c r="T39" i="5"/>
  <c r="S39" i="5"/>
  <c r="R39" i="5"/>
  <c r="Q39" i="5"/>
  <c r="N39" i="5"/>
  <c r="T38" i="5"/>
  <c r="S38" i="5"/>
  <c r="R38" i="5"/>
  <c r="Q38" i="5"/>
  <c r="N38" i="5"/>
  <c r="T33" i="5"/>
  <c r="S33" i="5"/>
  <c r="T32" i="5"/>
  <c r="S32" i="5"/>
  <c r="R32" i="5"/>
  <c r="Q32" i="5"/>
  <c r="N32" i="5"/>
  <c r="T31" i="5"/>
  <c r="S31" i="5"/>
  <c r="R31" i="5"/>
  <c r="Q31" i="5"/>
  <c r="N31" i="5"/>
  <c r="T26" i="5"/>
  <c r="S26" i="5"/>
  <c r="T25" i="5"/>
  <c r="S25" i="5"/>
  <c r="R25" i="5"/>
  <c r="Q25" i="5"/>
  <c r="N25" i="5"/>
  <c r="T20" i="5"/>
  <c r="S20" i="5"/>
  <c r="T19" i="5"/>
  <c r="S19" i="5"/>
  <c r="R19" i="5"/>
  <c r="Q19" i="5"/>
  <c r="N19" i="5"/>
  <c r="T14" i="5"/>
  <c r="S14" i="5"/>
  <c r="T13" i="5"/>
  <c r="S13" i="5"/>
  <c r="R13" i="5"/>
  <c r="Q13" i="5"/>
  <c r="N13" i="5"/>
  <c r="C8" i="5"/>
  <c r="C7" i="5"/>
</calcChain>
</file>

<file path=xl/sharedStrings.xml><?xml version="1.0" encoding="utf-8"?>
<sst xmlns="http://schemas.openxmlformats.org/spreadsheetml/2006/main" count="842" uniqueCount="207">
  <si>
    <t>NAVODILA ZA IZPOLNITEV PREDRAČUNA – SEZNAMA  RAZPISANEGA BLAGA  (OBR-8a)</t>
  </si>
  <si>
    <t>1. Ponudnik mora  Predračun - Seznama razpisanega blaga (OBR – 8a) izpolniti, natisniti in natisnjeni izvod podpisati in žigosati.</t>
  </si>
  <si>
    <t>2. Ponudnik k ponudbi predloži Predračun - Seznam razpisanega blaga (lastni natis izpolnjenega predračuna iz OBR-8a) v pisni in obvezno tudi v elektronski obliki - na CD-ju ali USB ključku (v primeru enostavnega postopka ob elektronski oddaji ponudbe ponudniki dajo xls. datoteko in scan natisnjene verzije - pdf datoteko kot priponko k elektronski ponudbi).</t>
  </si>
  <si>
    <t>3. Ponudnik mora v »Predračun - Seznam razpisanega blaga« (exelova datoteka)  pri vrstah blaga, ki jih ponuja (v polja obarvana z rumeno barvo) obvezno vpisati naslednje podatke:</t>
  </si>
  <si>
    <t>Opcija 1:</t>
  </si>
  <si>
    <t>o    veljavna cena brez DDV/EM</t>
  </si>
  <si>
    <t>o    popust (stopnja fiksnega popusta)</t>
  </si>
  <si>
    <t>o    stopnjo DDV</t>
  </si>
  <si>
    <t>o    proizvajalca ponujenega blaga / izvajalca storitve</t>
  </si>
  <si>
    <t xml:space="preserve">o    ponudnikov naziv blaga / storitve </t>
  </si>
  <si>
    <t>o    EAN kodo ponujenega blaga / storitve (če jo ima)</t>
  </si>
  <si>
    <t>o    kataloško številko ponujenega blaga / storitve (če jo ima)</t>
  </si>
  <si>
    <t>Ceno brez DDV/EM, ceno z DDV/EM in vrednost z DDV izračuna aplikacija sama na osnovi predhodno vpisanih podatkov.</t>
  </si>
  <si>
    <t>Opcija 2 (velja pri sukcesivnih nabavah, večinoma medicinskega potrošnega materiala; ko je v predračunu odprta opcija vnosa cene za prijavljeno pakiranje in vnosa št. enot (EM) v prijavljenem pakiranju</t>
  </si>
  <si>
    <t xml:space="preserve">o    veljavna cena brez DDV za ponujeno pakiranje    </t>
  </si>
  <si>
    <t>o    št. enot (enot mere naročnika) v ponujenem pakiranju</t>
  </si>
  <si>
    <t xml:space="preserve">o    popust </t>
  </si>
  <si>
    <t>o    ponudnikov naziv blaga / storitve</t>
  </si>
  <si>
    <t>Opcija 3 (velja ob odpiranjih konkurence na podlagi sklenjenega okvirnega sporazuma in že priznani sposobnosti za blago / storitev)</t>
  </si>
  <si>
    <t>o    veljavna cena brez DDV/EM (v primeru, da gre za sukcesivne nabave blaga pa veljavno ceno brez DDV za ponujeno pakiranje in št. enot (enot mere naročnika) v ponujenem pakiranju)</t>
  </si>
  <si>
    <t xml:space="preserve">4. Ponudnik mora obvezno izpolniti tudi delovni list: »Podatki o ponudniku«. </t>
  </si>
  <si>
    <t>5. Ponudnik ne sme preimenovati, kopirati ali kako drugače spreminjati datoteke s Seznamom razpisanega blaga zaradi nadaljnje programske obdelave podatkov!</t>
  </si>
  <si>
    <t xml:space="preserve">6. OPOMBE: </t>
  </si>
  <si>
    <t xml:space="preserve">o    naročnik ne odgovarja za morebitne napake pri podajanju posameznih cen, št. enot v prijavljenem pakiranju in davčnih stopenj;  </t>
  </si>
  <si>
    <t>o    cena brez DDV mora vsebovati vse stroške, popuste, rabate.</t>
  </si>
  <si>
    <t>Podatki naročnika</t>
  </si>
  <si>
    <t>Naročnik:</t>
  </si>
  <si>
    <t>JN št.:</t>
  </si>
  <si>
    <t>Predmet JN:</t>
  </si>
  <si>
    <t>Obdobje priznane sposobnosti in usposobljenosti:</t>
  </si>
  <si>
    <t>Obdobje JN:</t>
  </si>
  <si>
    <t>Vrsta postopka JN:</t>
  </si>
  <si>
    <t>Okvirni sporazumi:</t>
  </si>
  <si>
    <t>Vrsta predmeta JN:</t>
  </si>
  <si>
    <t>Status:</t>
  </si>
  <si>
    <t>Splošna bolnišnica Novo mesto</t>
  </si>
  <si>
    <t>16-09/20</t>
  </si>
  <si>
    <t>MREŽICE KIRURŠKE, VSADKI ZA INKONTINENCO, TESTIKULARNE PROTEZE IN PRSNI VSADKI</t>
  </si>
  <si>
    <t>odprti postopek</t>
  </si>
  <si>
    <t>Ne</t>
  </si>
  <si>
    <t>BLAGO</t>
  </si>
  <si>
    <t>Aplikacija Javna naročila, različica 2.3.5</t>
  </si>
  <si>
    <t>Podatki o ponudniku</t>
  </si>
  <si>
    <t>Naziv:</t>
  </si>
  <si>
    <t>Naslov:</t>
  </si>
  <si>
    <t>Identifikacijska številka za DDV:</t>
  </si>
  <si>
    <t>Telefon:</t>
  </si>
  <si>
    <t>Faks:</t>
  </si>
  <si>
    <t>Kontaktna oseba:</t>
  </si>
  <si>
    <t>Elektronski naslov:</t>
  </si>
  <si>
    <t>Strokovne zahteve naročnika</t>
  </si>
  <si>
    <t>Dodatne strokovne zahteve glede predmeta javnega naročila se nahajajo v razpisni dokumentaciji, in sicer v poglavju Tehnične specifikacije.</t>
  </si>
  <si>
    <t>Seznam razpisanega blaga za sklop:</t>
  </si>
  <si>
    <t>I.</t>
  </si>
  <si>
    <t>MREŽICE KIRURŠKE</t>
  </si>
  <si>
    <t>*</t>
  </si>
  <si>
    <t>1.</t>
  </si>
  <si>
    <t>podsklop: MREŽICE ZA NENAPETOSTNO OPERACIJO INGVINALNIH  KIL ZA MOŠKE</t>
  </si>
  <si>
    <t>ZAPRT</t>
  </si>
  <si>
    <t>MREŽICE ZA NENAPETOSTNO OPERACIJO INGVINALNIH  KIL ZA MOŠKE</t>
  </si>
  <si>
    <t>EOB</t>
  </si>
  <si>
    <t>Zap. št.</t>
  </si>
  <si>
    <t>Naziv blaga</t>
  </si>
  <si>
    <t>Lastnost 1</t>
  </si>
  <si>
    <t>Lastnost 2</t>
  </si>
  <si>
    <t>Lastnost 3</t>
  </si>
  <si>
    <t>Lastnost 4</t>
  </si>
  <si>
    <t>EM</t>
  </si>
  <si>
    <t>Količina</t>
  </si>
  <si>
    <t>Št. vzorcev</t>
  </si>
  <si>
    <t>Var.</t>
  </si>
  <si>
    <t>Cena brez DDV za ponujeno pakiranje</t>
  </si>
  <si>
    <t>Št.enot (količina) v ponujenem pakiranju</t>
  </si>
  <si>
    <t>Veljavna cena brez DDV</t>
  </si>
  <si>
    <t>Popust</t>
  </si>
  <si>
    <t>Stopnja DDV</t>
  </si>
  <si>
    <t>Cena brez DDV</t>
  </si>
  <si>
    <t>Cena z DDV</t>
  </si>
  <si>
    <t>Vrednost brez DDV</t>
  </si>
  <si>
    <t>Vrednost z DDV</t>
  </si>
  <si>
    <t>Proizvajalec</t>
  </si>
  <si>
    <t>Ponudnikov naziv blaga</t>
  </si>
  <si>
    <t>EAN</t>
  </si>
  <si>
    <t>Kataloška številka</t>
  </si>
  <si>
    <t>Opomba</t>
  </si>
  <si>
    <t/>
  </si>
  <si>
    <t>Mrežica za kilo, oblikovana, poltrdna, moška, velikost 6-7x12-13,7cm, 95-110gr/m2</t>
  </si>
  <si>
    <t>Anatomska oblika, predoblikovana z odprtino za semenovod.,  zataljeni robovi, za klasično nenapetostno tehniko.
Mrežica mora biti izdelana iz enonitnega čistega polipropilena, monofilamentna, s konstrukcijo pletenja, ki omogoča raztezanje mrežice v obe smeri, da ojača in se prilagodi defektom. Obdržati mora pravilno obliko, ne sme se gubati in upogibati.</t>
  </si>
  <si>
    <t>KOS</t>
  </si>
  <si>
    <t>Skupaj:</t>
  </si>
  <si>
    <t>2.</t>
  </si>
  <si>
    <t>podsklop: MREŽICE ZA NENAPETOSTNO OPERACIJO INGVINALNIH  KIL ZA MOŠKE – MEHKA</t>
  </si>
  <si>
    <t>MREŽICE ZA NENAPETOSTNO OPERACIJO INGVINALNIH  KIL ZA MOŠKE – MEHKA</t>
  </si>
  <si>
    <t>Mrežica za kilo, oblikovana, lahka, moška, velikost 6 x11-13,7 cm, 35 - 50gr/m2</t>
  </si>
  <si>
    <t>Mrežica iz polipropilena, lahka, makroporozna, monofilamentna, predoblikovana, neresorbilna, za klasično nenapetostno tehniko, z odprtino za semenovod, s konstrukcijo pletenja, ki omogoča raztezanje mrežice v vse smeri, da ojača in se prilagodi defektom. Zataljeni robovi.</t>
  </si>
  <si>
    <t>3.</t>
  </si>
  <si>
    <t>podsklop: MREŽICE ZA NENAPETOSTNO OPERACIJO INGVINALNIH  KIL ZA  ŽENSKE</t>
  </si>
  <si>
    <t>MREŽICE ZA NENAPETOSTNO OPERACIJO INGVINALNIH  KIL ZA  ŽENSKE</t>
  </si>
  <si>
    <t>Mrežica za kilo, oblikovana, lahka, ženska, velikost 6 x11 – 13,7 cm,  35 - 50gr/m2</t>
  </si>
  <si>
    <t xml:space="preserve">Anatomsko oblikovana mrežica brez odprtine za ženske, lahka,  makroporozna, monofilamentna, neresorbilna za klasično nenapetostno tehniko, s konstrukcijo pletenja, ki omogoča raztezanje mrežice v vse smeri, da ojača in se prilagodi defektom. Zataljeni robovi.   
</t>
  </si>
  <si>
    <t>4.</t>
  </si>
  <si>
    <t>podsklop: MREŽICE ZA OPERACIJO KIL, z možnostjo oblikovanja po potrebi</t>
  </si>
  <si>
    <t>MREŽICE ZA OPERACIJO KIL, z možnostjo oblikovanja po potrebi</t>
  </si>
  <si>
    <t>Mrežica za kilo, 25-30cm x 30-35,5cm</t>
  </si>
  <si>
    <t>Mrežica za kilo iz polipropilena, lahka, monofilamentna, makroporozna, fleksibilna v vse smeri, možnost oblikovanja.</t>
  </si>
  <si>
    <t>Mrežica za kilo,15cm x 15cm</t>
  </si>
  <si>
    <t>5.</t>
  </si>
  <si>
    <t>podsklop: MREŽICE ZA OPERACIJO VENTRALNIH KIL</t>
  </si>
  <si>
    <t>MREŽICE ZA OPERACIJO VENTRALNIH KIL</t>
  </si>
  <si>
    <t>Mrežica za ventralne kile, dimenzije 19,6-20cm x 24,6-25cm, ovalna</t>
  </si>
  <si>
    <t xml:space="preserve">Fleksibilna, kompozitna, makroporna (po resorbciji velikost por 3,5mm x 2,5mm) mrežica iz neresorbtivnega polipropilena, resorbtivnega polidioksanona in oksidirane regenerirane celuloze,   možnost aplikacije direktno na črevo.
Barvna markacija mrežice za pravilno namestitev strani, ki gre na črevo.
</t>
  </si>
  <si>
    <t>Mrežica za ventralne kile, dimenzije 13,8-15cm x 15-17,8cm, kvadratna</t>
  </si>
  <si>
    <t>Fleksibilna, kompozitna, makroporna (po resorbciji velikost por 3,5mm x 2,5mm) mrežica iz neresorbtivnega polipropilena, resorbtivnega polidioksanona in oksidirane regenerirane celuloze,  možnost aplikacije direktno na črevo.
Barvna markacija mrežice za pravilno namestitev strani, ki gre na črevo</t>
  </si>
  <si>
    <t>Mrežica za ventralne kile, dimenzije 15-15,5cm x 20-25,7cm</t>
  </si>
  <si>
    <t>Fleksibilna, kompozitna, makroporna mrežica iz polypropilena in polydioksanona, prevlečena z resorbilno plastjo, z možnostjo aplikacije direktno na črevo, enostransko, z zavihki</t>
  </si>
  <si>
    <t>Mrežica za ventralne kile, dimenzije 20-22,1cm x 27,1-30cm</t>
  </si>
  <si>
    <t>Fleksibilna, kompozitna, makroporna mrežica iz polypropilena in polydioksanona prevlečena z resorbilno plastjo, z možnostjo aplikacije direktno na črevo, enostransko, z zavihki</t>
  </si>
  <si>
    <t>6.</t>
  </si>
  <si>
    <t>podsklop: MREŽICE ZA OPERACIJO KIL</t>
  </si>
  <si>
    <t>MREŽICE ZA OPERACIJO KIL</t>
  </si>
  <si>
    <t>Mrežica za manjše ventralne kile, dimenzije premer 6,6 cm</t>
  </si>
  <si>
    <t>Mrežica za manjše kile iz 3D pletenega monofilamentnega polyestra z večjimi porami (1,5mm x 1,8mm) na eni strani ter na drugi strani s kolagenskim filmom, ki lahko pride v stik z črevesjem. Za lažje pozicioniranje mora mrežica vsebovati resorbilni  ekspander ter 4 fiksatorska mesta z odstranljivimi ročaji.</t>
  </si>
  <si>
    <t>mrežica za manjše ventralne kile, dimenzije premer 8,6 cm</t>
  </si>
  <si>
    <t>mrežica za odprte ventralne kile, dimenzije 30x15 cm</t>
  </si>
  <si>
    <t>Biokompatibilna, delno resorbilna mrežica za kile iz hidrofilnega monofilamentnega polyestra, pletena z resorbilnimi polylactic acid (PLA), mikro gripi -kaveljčki za samoprijemanje. Je ni potrebno šivati. Velikost por je od 1.1 mm do 1.7 mm.</t>
  </si>
  <si>
    <t>mrežica za odprte ventralne kile, dimenzije 20x15 cm</t>
  </si>
  <si>
    <t>mrežica za odprte ventralne kile, dimenzije 15x9 cm</t>
  </si>
  <si>
    <t>7.</t>
  </si>
  <si>
    <t>podsklop: MREŽICE ZA OPERACIJO KIL, kombinirane</t>
  </si>
  <si>
    <t>MREŽICE ZA OPERACIJO KIL, kombinirane</t>
  </si>
  <si>
    <t>Mrežica, kombinirana, 6cmx12cm</t>
  </si>
  <si>
    <t>Kombinirana, makroporna mrežica iz neresorbilnega polypropylena in resorbilnega poliglecaprona, fleksibilnost mrežice 2:1, pore v obliki šestkotnika, velikost por 2,7 mm</t>
  </si>
  <si>
    <t>Mrežica, kombinirana, 10-10,2 cm x 15-15,2 cm</t>
  </si>
  <si>
    <t>Mrežica, kombinirana, 30cmx30cm</t>
  </si>
  <si>
    <t>Kombinirana, makroporna mrežica iz neresorbilnega polypropylena in resorbilnega poliglecaprona, fleksibilnost mrežice 2:1, pore v obliki šestkotnika, velikost 2,7 mm</t>
  </si>
  <si>
    <t>Mrežica kombinirana, dim, 15x15 cm</t>
  </si>
  <si>
    <t>8.</t>
  </si>
  <si>
    <t>podsklop: MREŽICE ZA OPERACIJO UMBILIKALNIH KIL</t>
  </si>
  <si>
    <t>MREŽICE ZA OPERACIJO UMBILIKALNIH KIL</t>
  </si>
  <si>
    <t>Mrežica za operacijo umbilikalnih kil 6,4 cm</t>
  </si>
  <si>
    <t>Oblikovana  mrežica za rekonstrukcijo umbilikalnih kil, makroporna, polipropilenska, z dodanim resorbtivnim slojem, možnost aplikacije direktno na črevo, s trakovoma za fiksacijo. Primerna za laparoskopsko in klasično tehniko.</t>
  </si>
  <si>
    <t>Mrežica za operacijo umbilikalnih kil 8 cm</t>
  </si>
  <si>
    <t>Oblikovana  mrežica za rekonstrukcijo umbilikalnih kil, makroporna, polipropilenska, z dodano resorbilno hidrogelno bariero, možnost aplikacije direktno na črevo, s trakovoma za fiksacijo. Primerna za laparoskopsko in klasično tehniko.</t>
  </si>
  <si>
    <t>9.</t>
  </si>
  <si>
    <t>podsklop: MREŽICE ZA OPERACIJO  KIL, tridimenzionalne, prostorsko oblikovane, delno resorbtivna</t>
  </si>
  <si>
    <t>MREŽICE ZA OPERACIJO  KIL, tridimenzionalne, prostorsko oblikovane, delno resorbtivna</t>
  </si>
  <si>
    <t>Mrežica za kile, tridimenzionalni sistem za srednje defekte, 6x12x10 cm</t>
  </si>
  <si>
    <t>Kombinirana, makroporna mrežica iz neresorbilnega polipropilena in resorbtivnega poliglekaprona</t>
  </si>
  <si>
    <t>Mrežica za kile, tridimenzionalni sistem za srednje defekte, 6x12x7,5cm</t>
  </si>
  <si>
    <t>10.</t>
  </si>
  <si>
    <t xml:space="preserve">podsklop: MREŽICE ZA LAPAROSKOPSKE KILE </t>
  </si>
  <si>
    <t xml:space="preserve">MREŽICE ZA LAPAROSKOPSKE KILE </t>
  </si>
  <si>
    <t>Mrežica za laparoskopske ingvinalne kile 7,5 x 15 cm</t>
  </si>
  <si>
    <t>Mrežica iz monofilamentnega polypropilena, prečna in vzdolžna elastičnost, modre vodilne linije za lažje pozicioniranje, možnost rezanja in oblikovanja, velikost por 1,5 mm, teža 60 g/m2.
Kompatibilna z atravmatsko fixacijo s tkivnim lepilom.</t>
  </si>
  <si>
    <t>mrežica za laparoskopske ingvinalne kile 10 x 15 cm</t>
  </si>
  <si>
    <t>11.</t>
  </si>
  <si>
    <t>podsklop: MREŽICE ZA PARASTOMALNE KILE</t>
  </si>
  <si>
    <t>MREŽICE ZA PARASTOMALNE KILE</t>
  </si>
  <si>
    <t xml:space="preserve">Mrežica za parastomalne kile direktna 15cm, odprtina 35 mm </t>
  </si>
  <si>
    <t>Okrogla kompozitna Parastomalna mrežica za direkte stome, iz makroporoznega poliestra na eni strani in kolagenskega filma na drugi strani za preprečevanje vraščanja črevesja. Mrežica je 3D pletena, velikost por: 1.8x1.5mm, debelina: 1.2mm, teža: 78(g/m2). Premer mrežice je 15cm, premer odprtine je 35mm</t>
  </si>
  <si>
    <t xml:space="preserve">Mrežica za parastomalne kile direktna 15cm, odprtina 50 mm </t>
  </si>
  <si>
    <t>Okrogla kompozitna Parastomalna mrežicaza direkte stome iz makroporoznega poliestra na eni strani in kolagenskega filma na drugi strani za preprečevanje vraščanja črevesja. Mrežica je 3D pletena, velikost por: 1.8x1.5mm, debelina: 1.2mm, teža: 78(g/m2). Premer mrežice je 15cm, premer odprtine je 50mm</t>
  </si>
  <si>
    <t>Mrežica za parastomalne kile indirektna 15cm</t>
  </si>
  <si>
    <t>Okrogla kompozitna Parastomalna mrežica za indirekte stome iz makroporoznega poliestra na eni strani in kolagenskega filma na drugi strani za preprečevanje vraščanja črevesja. Mrežica je 3D pletena, velikost por: 1.8x1.5mm, debelina: 1.2mm, teža: 78(g/m2). Premer mrežice je 15cm.</t>
  </si>
  <si>
    <t>Mrežica za parastomalne kile indirektna 20cm</t>
  </si>
  <si>
    <t>Okrogla kompozitna Parastomalna mrežica za indirekte stome iz makroporoznega poliestra na eni strani in kolagenskega filma na drugi strani za preprečevanje vraščanja črevesja. Mrežica je 3D pletena, velikost por: 1.8x1.5mm, debelina: 1.2mm, teža: 78(g/m2). Premer mrežice je 20cm</t>
  </si>
  <si>
    <t>12.</t>
  </si>
  <si>
    <t>podsklop: LEPILA ZA FIKSACIJO MREŽIC, TKIVNA</t>
  </si>
  <si>
    <t>ODPRT</t>
  </si>
  <si>
    <t>LEPILA ZA FIKSACIJO MREŽIC, TKIVNA</t>
  </si>
  <si>
    <t>Laparoskopski aplikator s tkivnim lepilom, 1 x up.</t>
  </si>
  <si>
    <t>Laparoskopski aplikator za enkratno uporabo, za fiksacijo mrežice v kombinaciji s tkivnim lepilom.
Lepilo v setu: kemična sestava: n-butyl-2-cyanoacrylate, hitra in učinkovita polimerizacija. Hranjenje lepila: na sobni temperaturi.</t>
  </si>
  <si>
    <t>Tkivno lepilo, n-butyl-2-cyanoacryilate, modre barve</t>
  </si>
  <si>
    <t>Tkivno lepilo, volumen 0,5 ml, modre barve, hranjenje na sobni temperaturi
Lepilo kemična sestava: n-butyl-2-cyanoacrylate, hitra in učinkovita polimerizacija. Hranjenje lepila: na sobni temperaturi.</t>
  </si>
  <si>
    <t>II.</t>
  </si>
  <si>
    <t>VSADKI ZA INKONTINENCO, TESTIKULARNE PROTEZE IN PRSNI VSADKI</t>
  </si>
  <si>
    <t>podsklop: VSADEK ZA ŽENSKO INKONTINENCO</t>
  </si>
  <si>
    <t>VSADEK ZA ŽENSKO INKONTINENCO</t>
  </si>
  <si>
    <t>VSADEK ZA ŽENSKO INKONTINENCO, dim.: 0,9-1cm x 50-52cm</t>
  </si>
  <si>
    <t>Trak vaginalni PVDF (poliviniliden fluorida) za kirurško zdravljenje ženske stresne in mešane urinske inkontinence. Definirana elastičnost (9% pri 16N), visoka efektivna poroznost (67%) in atravmatski robovi.</t>
  </si>
  <si>
    <t xml:space="preserve">Ponudnik mora naročniku za čas trajanja pogodbe zagotoviti brezplačno uporabo inštrumentov za plasiranje traku. Za večkratno uporabo. </t>
  </si>
  <si>
    <t>VSADEK ZA ŽENSKO INKONTINENCO, dim.: 0,9-1cm x 5-7,6cm</t>
  </si>
  <si>
    <t>Trak vaginalni mora omogočati poseg brez kožnih incizij, v lokalni anesteziji, z močno primarno fiksacijo implantata, ki onemogoča popuščanje tenzije že takoj po posegu. Fiksacija s pomočjo sider vzdolž  vsake fiksirne roke (fiksacijska sidra). Vodilo minimalno invazivno (premer naj ne presega 2,5 mm), s čvrstim fiksiranjem implantata pred uvajanjem  in enostavnim deaktivacijkim mehanizmom, ki popolnoma prepreči dislokacijo implantata ob ločitvi vodila in implantata. Mrežica mora biti neelastična, monofilamentna, iz polypropilena, z označeno sredino, gladkimi in neinvazivnimi robovi in s prolensko nitko za korekcijo napetosti traku.</t>
  </si>
  <si>
    <t xml:space="preserve">VSADEK ZA ŽENSKO INKONTINENCO, dim.: </t>
  </si>
  <si>
    <t xml:space="preserve">Mrežica za zdravljenje urinske inkotinence je narejena iz monofilamentnega polipropilena, je ultralahka, izoelastična, mikro ter makro porozna, pore so heksagonalne oblike. Dolžina mrežice je 450mm. Posebnost slednje mrežice je, da vsebuje nastavljive šive, ki omogočajo postoperativno zategovanje ali odtegovanje mrežice. Fiksacija mrežice je transobturatorna ali retropubična. </t>
  </si>
  <si>
    <t>podsklop: VSADEK ZA ZDRAVLJENJE PROLAPSA MEHURJA</t>
  </si>
  <si>
    <t>VSADEK ZA ZDRAVLJENJE PROLAPSA MEHURJA</t>
  </si>
  <si>
    <t>VSADEK ZA ZDRAVLJENJE PROLAPSA MEHURJA, v setu</t>
  </si>
  <si>
    <t>Set za klasično zdravljenje prolapsa mehurja, ki mora vsebovati: 
 - anatomsko oblikovano mrežico iz polypropylena nizke gostote, 2.4 mm;
- iglo z zaščitnim plaščem in funkcijo omejevanja globine za uvajanje samofiksirnih krakov; 
- anatomsko oblikovano iglo za sprednji pristop s premerom  2.3 mm zasnovano tako, da zagotavlja varno uvedbo konice;  
- samofiksacijske konice, ki nudijo oporo dokler se tkivo ne vraste v mrežico.</t>
  </si>
  <si>
    <t>monofilamentni, 100% polipropilenski trak</t>
  </si>
  <si>
    <t>Omogoča mora napeljavo mrežice brez kožnih incizij (omogoča naj poseg z le eno vaginalno incizijo), in sicer s fiksacijo fiksirnih rok mrežice v sakrospinozni ligament. Set mora vsebovati 3 fiksirna sidra, ki imajo vsaj 6 fiksacijskih točk in naj omogočajo zelo močno fiksacijo. Sidra naj imajo tudi t.i. »stoper«, ki onemogoča, da bi ligament prebodli in s sidrom končali pregloboko. Sidra naj bodo pritrjena na monofilamentni šiv, ki služi za pritrditev mrežice.Za ta namen naj ima na anteriornem delu dve fiksirni roki z vsaj 6 sidri. Na obeh fiksirnih rokah (levo in desno) naj ima tudi mehanizem za nastavitev tenzije (npr. če smo šli pregloboko, naj ima mrežica možnost popustitve tenzije). Sredina mrežice naj bo med obema fiksirnima rokama jasno označena, kar naj omogoča natančno postavitev. Vodilo za vstavitev mrežice naj bo minimalno invazivno s čvrstim fiksiranjem implantata pred uvajanjem.</t>
  </si>
  <si>
    <t>Set za zdravljenje anteriornega in apikalnega prolapsa</t>
  </si>
  <si>
    <t>100% polipropilena, monofilamentna, makroporna</t>
  </si>
  <si>
    <t>podsklop: PROTEZA TESTIKULARNA</t>
  </si>
  <si>
    <t>PROTEZA TESTIKULARNA</t>
  </si>
  <si>
    <t>PROTEZA TESTIKULARNA  37-39 X 28-30MM</t>
  </si>
  <si>
    <t>Proteza mora biti iz mehkega silikona, ovalne oblike, povsem gladka (brez ušes za všitje), na otip čimbolj podobna naravnemu testisu, možnost fiksacije s šivom čez sam vsadek</t>
  </si>
  <si>
    <t>Ponudnik mora imeti v svojem naboru vsaj še dve dimenziji testikularnih protez (torej min. 3 različne dimenzije)</t>
  </si>
  <si>
    <t>podsklop: VSADEK PRSNI</t>
  </si>
  <si>
    <t>VSADEK PRSNI</t>
  </si>
  <si>
    <t>Tkivni razširjevalci za rekonstrukcijo dojk, iz silikona</t>
  </si>
  <si>
    <t>Anatomske oblike;  teksturirani (zrnate površine); z vgrajenim magnetnim portom za vbrizgavanje in s pripadajočim magnetnim detektorjem; z varovalnim samo-tesnilnim predelom okoli porta za vbrizgavanje, v primeru nenamernega predrtja med polnjenjem; premer porta in varovalnega tesnila mora biti 4 cm.</t>
  </si>
  <si>
    <t>Anatomski (kapljičasti) vsadki za rekonstrukcijo dojk</t>
  </si>
  <si>
    <t xml:space="preserve">Anatomske oblike; mikro teksturirani (zrnate površine); polnjeni s čvrstim visoko kohezivnim silikonskim gelom, da v vseh položajih zadržijo anatomsko obliko; orientacijske oznake za lažje vstavljanje; minimalno 9 različnih tipov (anatomske 3 različne višine)
</t>
  </si>
  <si>
    <t>Ovojnica iz silikona z minimalno štirimi sloji</t>
  </si>
  <si>
    <t>Ovojnica iz poliuretanske pene</t>
  </si>
  <si>
    <t>Ovojnica iz poliuretanske pene, 2 gela</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</si>
</sst>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00;#,##0.0000;"/>
    <numFmt numFmtId="165" formatCode="0.0000%"/>
    <numFmt numFmtId="166" formatCode="0.0%"/>
  </numFmts>
  <fonts count="7" x14ac:knownFonts="1">
    <font>
      <sz val="11"/>
      <color theme="1"/>
      <name val="Calibri"/>
      <family val="2"/>
      <charset val="238"/>
      <scheme val="minor"/>
    </font>
    <font>
      <sz val="10"/>
      <color indexed="8"/>
      <name val="Arial"/>
      <family val="2"/>
      <charset val="238"/>
    </font>
    <font>
      <b/>
      <sz val="14"/>
      <color indexed="8"/>
      <name val="Arial"/>
      <family val="2"/>
      <charset val="238"/>
    </font>
    <font>
      <b/>
      <sz val="10"/>
      <color indexed="9"/>
      <name val="Arial"/>
      <family val="2"/>
      <charset val="238"/>
    </font>
    <font>
      <b/>
      <sz val="10"/>
      <color indexed="8"/>
      <name val="Arial"/>
      <family val="2"/>
      <charset val="238"/>
    </font>
    <font>
      <sz val="7"/>
      <color indexed="8"/>
      <name val="Small Fonts"/>
      <charset val="238"/>
    </font>
    <font>
      <b/>
      <sz val="12"/>
      <color indexed="8"/>
      <name val="Arial"/>
      <family val="2"/>
      <charset val="238"/>
    </font>
  </fonts>
  <fills count="6">
    <fill>
      <patternFill patternType="none"/>
    </fill>
    <fill>
      <patternFill patternType="gray125"/>
    </fill>
    <fill>
      <patternFill patternType="solid">
        <fgColor indexed="48"/>
        <bgColor indexed="64"/>
      </patternFill>
    </fill>
    <fill>
      <patternFill patternType="solid">
        <fgColor indexed="9"/>
        <bgColor indexed="64"/>
      </patternFill>
    </fill>
    <fill>
      <patternFill patternType="solid">
        <fgColor rgb="FFFFFFD2"/>
        <bgColor indexed="64"/>
      </patternFill>
    </fill>
    <fill>
      <patternFill patternType="solid">
        <fgColor indexed="44"/>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s>
  <cellStyleXfs count="5">
    <xf numFmtId="0" fontId="0" fillId="0" borderId="0"/>
    <xf numFmtId="0" fontId="1" fillId="0" borderId="0">
      <alignment horizontal="left" vertical="center"/>
    </xf>
    <xf numFmtId="0" fontId="2" fillId="0" borderId="0">
      <alignment horizontal="left" vertical="center"/>
    </xf>
    <xf numFmtId="0" fontId="1" fillId="0" borderId="1">
      <alignment horizontal="left" vertical="center" wrapText="1"/>
    </xf>
    <xf numFmtId="0" fontId="3" fillId="2" borderId="0">
      <alignment horizontal="left" vertical="center"/>
    </xf>
  </cellStyleXfs>
  <cellXfs count="81">
    <xf numFmtId="0" fontId="0" fillId="0" borderId="0" xfId="0"/>
    <xf numFmtId="0" fontId="1" fillId="0" borderId="0" xfId="1">
      <alignment horizontal="left" vertical="center"/>
    </xf>
    <xf numFmtId="0" fontId="2" fillId="0" borderId="0" xfId="2">
      <alignment horizontal="left" vertical="center"/>
    </xf>
    <xf numFmtId="0" fontId="1" fillId="3" borderId="3" xfId="1" applyFill="1" applyBorder="1" applyAlignment="1">
      <alignment horizontal="left" vertical="center" wrapText="1"/>
    </xf>
    <xf numFmtId="0" fontId="1" fillId="3" borderId="4" xfId="1" applyFill="1" applyBorder="1" applyAlignment="1">
      <alignment horizontal="left" vertical="center" wrapText="1"/>
    </xf>
    <xf numFmtId="0" fontId="1" fillId="3" borderId="5" xfId="1" applyFill="1" applyBorder="1" applyAlignment="1">
      <alignment horizontal="left" vertical="center" wrapText="1"/>
    </xf>
    <xf numFmtId="0" fontId="5" fillId="0" borderId="0" xfId="1" applyFont="1" applyAlignment="1">
      <alignment horizontal="left" vertical="center"/>
    </xf>
    <xf numFmtId="0" fontId="3" fillId="2" borderId="6" xfId="4" applyBorder="1">
      <alignment horizontal="left" vertical="center"/>
    </xf>
    <xf numFmtId="0" fontId="3" fillId="2" borderId="7" xfId="4" applyBorder="1">
      <alignment horizontal="left" vertical="center"/>
    </xf>
    <xf numFmtId="0" fontId="1" fillId="0" borderId="8" xfId="3" applyBorder="1" applyAlignment="1">
      <alignment horizontal="right" vertical="center" wrapText="1"/>
    </xf>
    <xf numFmtId="0" fontId="4" fillId="0" borderId="9" xfId="3" applyFont="1" applyBorder="1">
      <alignment horizontal="left" vertical="center" wrapText="1"/>
    </xf>
    <xf numFmtId="0" fontId="1" fillId="0" borderId="10" xfId="3" applyBorder="1" applyAlignment="1">
      <alignment horizontal="right" vertical="center" wrapText="1"/>
    </xf>
    <xf numFmtId="0" fontId="4" fillId="0" borderId="11" xfId="3" applyFont="1" applyBorder="1">
      <alignment horizontal="left" vertical="center" wrapText="1"/>
    </xf>
    <xf numFmtId="0" fontId="1" fillId="0" borderId="12" xfId="3" applyBorder="1" applyAlignment="1">
      <alignment horizontal="right" vertical="center" wrapText="1"/>
    </xf>
    <xf numFmtId="0" fontId="4" fillId="0" borderId="13" xfId="3" applyFont="1" applyBorder="1" applyProtection="1">
      <alignment horizontal="left" vertical="center" wrapText="1"/>
      <protection locked="0"/>
    </xf>
    <xf numFmtId="0" fontId="4" fillId="4" borderId="9" xfId="3" applyFont="1" applyFill="1" applyBorder="1" applyProtection="1">
      <alignment horizontal="left" vertical="center" wrapText="1"/>
      <protection locked="0"/>
    </xf>
    <xf numFmtId="0" fontId="4" fillId="4" borderId="11" xfId="3" applyFont="1" applyFill="1" applyBorder="1" applyProtection="1">
      <alignment horizontal="left" vertical="center" wrapText="1"/>
      <protection locked="0"/>
    </xf>
    <xf numFmtId="0" fontId="4" fillId="4" borderId="13" xfId="3" applyFont="1" applyFill="1" applyBorder="1" applyProtection="1">
      <alignment horizontal="left" vertical="center" wrapText="1"/>
      <protection locked="0"/>
    </xf>
    <xf numFmtId="0" fontId="1" fillId="3" borderId="2" xfId="1" applyFill="1" applyBorder="1" applyAlignment="1">
      <alignment horizontal="left" vertical="center" wrapText="1"/>
    </xf>
    <xf numFmtId="0" fontId="3" fillId="2" borderId="14" xfId="4" applyBorder="1">
      <alignment horizontal="left" vertical="center"/>
    </xf>
    <xf numFmtId="0" fontId="1" fillId="5" borderId="15" xfId="3" applyFill="1" applyBorder="1">
      <alignment horizontal="left" vertical="center" wrapText="1"/>
    </xf>
    <xf numFmtId="0" fontId="1" fillId="5" borderId="16" xfId="3" applyFill="1" applyBorder="1">
      <alignment horizontal="left" vertical="center" wrapText="1"/>
    </xf>
    <xf numFmtId="0" fontId="1" fillId="5" borderId="17" xfId="3" applyFill="1" applyBorder="1">
      <alignment horizontal="left" vertical="center" wrapText="1"/>
    </xf>
    <xf numFmtId="0" fontId="1" fillId="0" borderId="16" xfId="3" applyBorder="1">
      <alignment horizontal="left" vertical="center" wrapText="1"/>
    </xf>
    <xf numFmtId="0" fontId="1" fillId="0" borderId="16" xfId="3" applyBorder="1" applyAlignment="1">
      <alignment horizontal="center" vertical="center" wrapText="1"/>
    </xf>
    <xf numFmtId="3" fontId="1" fillId="0" borderId="16" xfId="3" applyNumberFormat="1" applyBorder="1" applyAlignment="1">
      <alignment horizontal="right" vertical="center" wrapText="1"/>
    </xf>
    <xf numFmtId="164" fontId="1" fillId="4" borderId="16" xfId="3" applyNumberFormat="1" applyFill="1" applyBorder="1" applyAlignment="1" applyProtection="1">
      <alignment horizontal="right" vertical="center" wrapText="1"/>
      <protection locked="0"/>
    </xf>
    <xf numFmtId="3" fontId="1" fillId="4" borderId="16" xfId="3" applyNumberFormat="1" applyFill="1" applyBorder="1" applyAlignment="1" applyProtection="1">
      <alignment horizontal="right" vertical="center" wrapText="1"/>
      <protection locked="0"/>
    </xf>
    <xf numFmtId="164" fontId="1" fillId="0" borderId="16" xfId="3" applyNumberFormat="1" applyBorder="1" applyAlignment="1" applyProtection="1">
      <alignment horizontal="right" vertical="center" wrapText="1"/>
      <protection hidden="1"/>
    </xf>
    <xf numFmtId="165" fontId="1" fillId="4" borderId="16" xfId="3" applyNumberFormat="1" applyFill="1" applyBorder="1" applyAlignment="1" applyProtection="1">
      <alignment horizontal="right" vertical="center" wrapText="1"/>
      <protection locked="0"/>
    </xf>
    <xf numFmtId="166" fontId="1" fillId="4" borderId="16" xfId="3" applyNumberFormat="1" applyFill="1" applyBorder="1" applyAlignment="1" applyProtection="1">
      <alignment horizontal="right" vertical="center" wrapText="1"/>
      <protection locked="0"/>
    </xf>
    <xf numFmtId="0" fontId="1" fillId="4" borderId="16" xfId="3" applyFill="1" applyBorder="1" applyProtection="1">
      <alignment horizontal="left" vertical="center" wrapText="1"/>
      <protection locked="0"/>
    </xf>
    <xf numFmtId="0" fontId="1" fillId="4" borderId="17" xfId="3" applyFill="1" applyBorder="1" applyProtection="1">
      <alignment horizontal="left" vertical="center" wrapText="1"/>
      <protection locked="0"/>
    </xf>
    <xf numFmtId="0" fontId="3" fillId="2" borderId="2" xfId="4" applyBorder="1">
      <alignment horizontal="left" vertical="center"/>
    </xf>
    <xf numFmtId="0" fontId="1" fillId="5" borderId="2" xfId="3" applyFill="1" applyBorder="1">
      <alignment horizontal="left" vertical="center" wrapText="1"/>
    </xf>
    <xf numFmtId="0" fontId="1" fillId="0" borderId="2" xfId="3" applyBorder="1">
      <alignment horizontal="left" vertical="center" wrapText="1"/>
    </xf>
    <xf numFmtId="0" fontId="3" fillId="2" borderId="6" xfId="4" applyBorder="1" applyAlignment="1">
      <alignment horizontal="right" vertical="center"/>
    </xf>
    <xf numFmtId="0" fontId="1" fillId="0" borderId="15" xfId="3" applyBorder="1" applyAlignment="1">
      <alignment horizontal="right" vertical="center" wrapText="1"/>
    </xf>
    <xf numFmtId="0" fontId="1" fillId="0" borderId="17" xfId="3" applyBorder="1" applyAlignment="1">
      <alignment horizontal="right" vertical="center" wrapText="1"/>
    </xf>
    <xf numFmtId="0" fontId="4" fillId="0" borderId="15" xfId="3" applyFont="1" applyBorder="1">
      <alignment horizontal="left" vertical="center" wrapText="1"/>
    </xf>
    <xf numFmtId="164" fontId="4" fillId="0" borderId="16" xfId="3" applyNumberFormat="1" applyFont="1" applyBorder="1" applyAlignment="1" applyProtection="1">
      <alignment horizontal="right" vertical="center" wrapText="1"/>
      <protection hidden="1"/>
    </xf>
    <xf numFmtId="164" fontId="4" fillId="0" borderId="17" xfId="3" applyNumberFormat="1" applyFont="1" applyBorder="1" applyAlignment="1" applyProtection="1">
      <alignment horizontal="right" vertical="center" wrapText="1"/>
      <protection hidden="1"/>
    </xf>
    <xf numFmtId="0" fontId="1" fillId="0" borderId="18" xfId="3" applyBorder="1">
      <alignment horizontal="left" vertical="center" wrapText="1"/>
    </xf>
    <xf numFmtId="0" fontId="1" fillId="0" borderId="18" xfId="3" applyBorder="1" applyAlignment="1">
      <alignment horizontal="center" vertical="center" wrapText="1"/>
    </xf>
    <xf numFmtId="3" fontId="1" fillId="0" borderId="18" xfId="3" applyNumberFormat="1" applyBorder="1" applyAlignment="1">
      <alignment horizontal="right" vertical="center" wrapText="1"/>
    </xf>
    <xf numFmtId="164" fontId="1" fillId="4" borderId="18" xfId="3" applyNumberFormat="1" applyFill="1" applyBorder="1" applyAlignment="1" applyProtection="1">
      <alignment horizontal="right" vertical="center" wrapText="1"/>
      <protection locked="0"/>
    </xf>
    <xf numFmtId="3" fontId="1" fillId="4" borderId="18" xfId="3" applyNumberFormat="1" applyFill="1" applyBorder="1" applyAlignment="1" applyProtection="1">
      <alignment horizontal="right" vertical="center" wrapText="1"/>
      <protection locked="0"/>
    </xf>
    <xf numFmtId="164" fontId="1" fillId="0" borderId="18" xfId="3" applyNumberFormat="1" applyBorder="1" applyAlignment="1" applyProtection="1">
      <alignment horizontal="right" vertical="center" wrapText="1"/>
      <protection hidden="1"/>
    </xf>
    <xf numFmtId="165" fontId="1" fillId="4" borderId="18" xfId="3" applyNumberFormat="1" applyFill="1" applyBorder="1" applyAlignment="1" applyProtection="1">
      <alignment horizontal="right" vertical="center" wrapText="1"/>
      <protection locked="0"/>
    </xf>
    <xf numFmtId="166" fontId="1" fillId="4" borderId="18" xfId="3" applyNumberFormat="1" applyFill="1" applyBorder="1" applyAlignment="1" applyProtection="1">
      <alignment horizontal="right" vertical="center" wrapText="1"/>
      <protection locked="0"/>
    </xf>
    <xf numFmtId="0" fontId="1" fillId="4" borderId="18" xfId="3" applyFill="1" applyBorder="1" applyProtection="1">
      <alignment horizontal="left" vertical="center" wrapText="1"/>
      <protection locked="0"/>
    </xf>
    <xf numFmtId="0" fontId="1" fillId="4" borderId="9" xfId="3" applyFill="1" applyBorder="1" applyProtection="1">
      <alignment horizontal="left" vertical="center" wrapText="1"/>
      <protection locked="0"/>
    </xf>
    <xf numFmtId="0" fontId="1" fillId="0" borderId="19" xfId="3" applyBorder="1">
      <alignment horizontal="left" vertical="center" wrapText="1"/>
    </xf>
    <xf numFmtId="0" fontId="1" fillId="0" borderId="19" xfId="3" applyBorder="1" applyAlignment="1">
      <alignment horizontal="center" vertical="center" wrapText="1"/>
    </xf>
    <xf numFmtId="3" fontId="1" fillId="0" borderId="19" xfId="3" applyNumberFormat="1" applyBorder="1" applyAlignment="1">
      <alignment horizontal="right" vertical="center" wrapText="1"/>
    </xf>
    <xf numFmtId="164" fontId="1" fillId="4" borderId="19" xfId="3" applyNumberFormat="1" applyFill="1" applyBorder="1" applyAlignment="1" applyProtection="1">
      <alignment horizontal="right" vertical="center" wrapText="1"/>
      <protection locked="0"/>
    </xf>
    <xf numFmtId="3" fontId="1" fillId="4" borderId="19" xfId="3" applyNumberFormat="1" applyFill="1" applyBorder="1" applyAlignment="1" applyProtection="1">
      <alignment horizontal="right" vertical="center" wrapText="1"/>
      <protection locked="0"/>
    </xf>
    <xf numFmtId="164" fontId="1" fillId="0" borderId="19" xfId="3" applyNumberFormat="1" applyBorder="1" applyAlignment="1" applyProtection="1">
      <alignment horizontal="right" vertical="center" wrapText="1"/>
      <protection hidden="1"/>
    </xf>
    <xf numFmtId="165" fontId="1" fillId="4" borderId="19" xfId="3" applyNumberFormat="1" applyFill="1" applyBorder="1" applyAlignment="1" applyProtection="1">
      <alignment horizontal="right" vertical="center" wrapText="1"/>
      <protection locked="0"/>
    </xf>
    <xf numFmtId="166" fontId="1" fillId="4" borderId="19" xfId="3" applyNumberFormat="1" applyFill="1" applyBorder="1" applyAlignment="1" applyProtection="1">
      <alignment horizontal="right" vertical="center" wrapText="1"/>
      <protection locked="0"/>
    </xf>
    <xf numFmtId="0" fontId="1" fillId="4" borderId="19" xfId="3" applyFill="1" applyBorder="1" applyProtection="1">
      <alignment horizontal="left" vertical="center" wrapText="1"/>
      <protection locked="0"/>
    </xf>
    <xf numFmtId="0" fontId="1" fillId="4" borderId="13" xfId="3" applyFill="1" applyBorder="1" applyProtection="1">
      <alignment horizontal="left" vertical="center" wrapText="1"/>
      <protection locked="0"/>
    </xf>
    <xf numFmtId="0" fontId="1" fillId="0" borderId="20" xfId="3" applyBorder="1">
      <alignment horizontal="left" vertical="center" wrapText="1"/>
    </xf>
    <xf numFmtId="0" fontId="1" fillId="0" borderId="21" xfId="3" applyBorder="1">
      <alignment horizontal="left" vertical="center" wrapText="1"/>
    </xf>
    <xf numFmtId="0" fontId="1" fillId="0" borderId="9" xfId="3" applyBorder="1" applyAlignment="1">
      <alignment horizontal="right" vertical="center" wrapText="1"/>
    </xf>
    <xf numFmtId="0" fontId="1" fillId="0" borderId="13" xfId="3" applyBorder="1" applyAlignment="1">
      <alignment horizontal="right" vertical="center" wrapText="1"/>
    </xf>
    <xf numFmtId="0" fontId="1" fillId="0" borderId="1" xfId="3" applyBorder="1">
      <alignment horizontal="left" vertical="center" wrapText="1"/>
    </xf>
    <xf numFmtId="0" fontId="1" fillId="0" borderId="1" xfId="3" applyBorder="1" applyAlignment="1">
      <alignment horizontal="center" vertical="center" wrapText="1"/>
    </xf>
    <xf numFmtId="3" fontId="1" fillId="0" borderId="1" xfId="3" applyNumberFormat="1" applyBorder="1" applyAlignment="1">
      <alignment horizontal="right" vertical="center" wrapText="1"/>
    </xf>
    <xf numFmtId="164" fontId="1" fillId="4" borderId="1" xfId="3" applyNumberFormat="1" applyFill="1" applyBorder="1" applyAlignment="1" applyProtection="1">
      <alignment horizontal="right" vertical="center" wrapText="1"/>
      <protection locked="0"/>
    </xf>
    <xf numFmtId="3" fontId="1" fillId="4" borderId="1" xfId="3" applyNumberFormat="1" applyFill="1" applyBorder="1" applyAlignment="1" applyProtection="1">
      <alignment horizontal="right" vertical="center" wrapText="1"/>
      <protection locked="0"/>
    </xf>
    <xf numFmtId="164" fontId="1" fillId="0" borderId="1" xfId="3" applyNumberFormat="1" applyBorder="1" applyAlignment="1" applyProtection="1">
      <alignment horizontal="right" vertical="center" wrapText="1"/>
      <protection hidden="1"/>
    </xf>
    <xf numFmtId="165" fontId="1" fillId="4" borderId="1" xfId="3" applyNumberFormat="1" applyFill="1" applyBorder="1" applyAlignment="1" applyProtection="1">
      <alignment horizontal="right" vertical="center" wrapText="1"/>
      <protection locked="0"/>
    </xf>
    <xf numFmtId="166" fontId="1" fillId="4" borderId="1" xfId="3" applyNumberFormat="1" applyFill="1" applyBorder="1" applyAlignment="1" applyProtection="1">
      <alignment horizontal="right" vertical="center" wrapText="1"/>
      <protection locked="0"/>
    </xf>
    <xf numFmtId="0" fontId="1" fillId="4" borderId="1" xfId="3" applyFill="1" applyBorder="1" applyProtection="1">
      <alignment horizontal="left" vertical="center" wrapText="1"/>
      <protection locked="0"/>
    </xf>
    <xf numFmtId="0" fontId="1" fillId="4" borderId="11" xfId="3" applyFill="1" applyBorder="1" applyProtection="1">
      <alignment horizontal="left" vertical="center" wrapText="1"/>
      <protection locked="0"/>
    </xf>
    <xf numFmtId="0" fontId="1" fillId="0" borderId="22" xfId="3" applyBorder="1">
      <alignment horizontal="left" vertical="center" wrapText="1"/>
    </xf>
    <xf numFmtId="0" fontId="1" fillId="0" borderId="11" xfId="3" applyBorder="1" applyAlignment="1">
      <alignment horizontal="right" vertical="center" wrapText="1"/>
    </xf>
    <xf numFmtId="0" fontId="6" fillId="0" borderId="0" xfId="2" applyFont="1">
      <alignment horizontal="left" vertical="center"/>
    </xf>
    <xf numFmtId="0" fontId="2" fillId="0" borderId="0" xfId="2" applyAlignment="1">
      <alignment horizontal="right" vertical="center"/>
    </xf>
    <xf numFmtId="0" fontId="1" fillId="0" borderId="0" xfId="1" applyProtection="1">
      <alignment horizontal="left" vertical="center"/>
      <protection hidden="1"/>
    </xf>
  </cellXfs>
  <cellStyles count="5">
    <cellStyle name="JN-naslov" xfId="2"/>
    <cellStyle name="JN-naslov tabele" xfId="4"/>
    <cellStyle name="JN-navadno" xfId="1"/>
    <cellStyle name="JN-tabela" xfId="3"/>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2</xdr:col>
      <xdr:colOff>351223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3175</xdr:colOff>
      <xdr:row>0</xdr:row>
      <xdr:rowOff>12701</xdr:rowOff>
    </xdr:from>
    <xdr:to>
      <xdr:col>1</xdr:col>
      <xdr:colOff>1532323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317500</xdr:colOff>
      <xdr:row>0</xdr:row>
      <xdr:rowOff>12701</xdr:rowOff>
    </xdr:from>
    <xdr:to>
      <xdr:col>2</xdr:col>
      <xdr:colOff>1360873</xdr:colOff>
      <xdr:row>2</xdr:row>
      <xdr:rowOff>15894</xdr:rowOff>
    </xdr:to>
    <xdr:pic>
      <xdr:nvPicPr>
        <xdr:cNvPr id="2" name="Slika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17500" y="12701"/>
          <a:ext cx="1529148" cy="327043"/>
        </a:xfrm>
        <a:prstGeom prst="rect">
          <a:avLst/>
        </a:prstGeom>
      </xdr:spPr>
    </xdr:pic>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47"/>
  <sheetViews>
    <sheetView tabSelected="1"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0</v>
      </c>
    </row>
    <row r="5" spans="2:2" ht="13.5" thickBot="1" x14ac:dyDescent="0.3"/>
    <row r="6" spans="2:2" x14ac:dyDescent="0.25">
      <c r="B6" s="3" t="s">
        <v>1</v>
      </c>
    </row>
    <row r="7" spans="2:2" x14ac:dyDescent="0.25">
      <c r="B7" s="4"/>
    </row>
    <row r="8" spans="2:2" ht="38.25" x14ac:dyDescent="0.25">
      <c r="B8" s="4" t="s">
        <v>2</v>
      </c>
    </row>
    <row r="9" spans="2:2" x14ac:dyDescent="0.25">
      <c r="B9" s="4"/>
    </row>
    <row r="10" spans="2:2" ht="25.5" x14ac:dyDescent="0.25">
      <c r="B10" s="4" t="s">
        <v>3</v>
      </c>
    </row>
    <row r="11" spans="2:2" x14ac:dyDescent="0.25">
      <c r="B11" s="4"/>
    </row>
    <row r="12" spans="2:2" x14ac:dyDescent="0.25">
      <c r="B12" s="4" t="s">
        <v>4</v>
      </c>
    </row>
    <row r="13" spans="2:2" x14ac:dyDescent="0.25">
      <c r="B13" s="4" t="s">
        <v>5</v>
      </c>
    </row>
    <row r="14" spans="2:2" x14ac:dyDescent="0.25">
      <c r="B14" s="4" t="s">
        <v>6</v>
      </c>
    </row>
    <row r="15" spans="2:2" x14ac:dyDescent="0.25">
      <c r="B15" s="4" t="s">
        <v>7</v>
      </c>
    </row>
    <row r="16" spans="2:2" x14ac:dyDescent="0.25">
      <c r="B16" s="4" t="s">
        <v>8</v>
      </c>
    </row>
    <row r="17" spans="2:2" x14ac:dyDescent="0.25">
      <c r="B17" s="4" t="s">
        <v>9</v>
      </c>
    </row>
    <row r="18" spans="2:2" x14ac:dyDescent="0.25">
      <c r="B18" s="4" t="s">
        <v>10</v>
      </c>
    </row>
    <row r="19" spans="2:2" x14ac:dyDescent="0.25">
      <c r="B19" s="4" t="s">
        <v>11</v>
      </c>
    </row>
    <row r="20" spans="2:2" x14ac:dyDescent="0.25">
      <c r="B20" s="4" t="s">
        <v>12</v>
      </c>
    </row>
    <row r="21" spans="2:2" x14ac:dyDescent="0.25">
      <c r="B21" s="4"/>
    </row>
    <row r="22" spans="2:2" ht="25.5" x14ac:dyDescent="0.25">
      <c r="B22" s="4" t="s">
        <v>13</v>
      </c>
    </row>
    <row r="23" spans="2:2" x14ac:dyDescent="0.25">
      <c r="B23" s="4"/>
    </row>
    <row r="24" spans="2:2" x14ac:dyDescent="0.25">
      <c r="B24" s="4" t="s">
        <v>14</v>
      </c>
    </row>
    <row r="25" spans="2:2" x14ac:dyDescent="0.25">
      <c r="B25" s="4" t="s">
        <v>15</v>
      </c>
    </row>
    <row r="26" spans="2:2" x14ac:dyDescent="0.25">
      <c r="B26" s="4" t="s">
        <v>16</v>
      </c>
    </row>
    <row r="27" spans="2:2" x14ac:dyDescent="0.25">
      <c r="B27" s="4" t="s">
        <v>7</v>
      </c>
    </row>
    <row r="28" spans="2:2" x14ac:dyDescent="0.25">
      <c r="B28" s="4" t="s">
        <v>8</v>
      </c>
    </row>
    <row r="29" spans="2:2" x14ac:dyDescent="0.25">
      <c r="B29" s="4" t="s">
        <v>17</v>
      </c>
    </row>
    <row r="30" spans="2:2" x14ac:dyDescent="0.25">
      <c r="B30" s="4" t="s">
        <v>10</v>
      </c>
    </row>
    <row r="31" spans="2:2" x14ac:dyDescent="0.25">
      <c r="B31" s="4" t="s">
        <v>11</v>
      </c>
    </row>
    <row r="32" spans="2:2" x14ac:dyDescent="0.25">
      <c r="B32" s="4" t="s">
        <v>12</v>
      </c>
    </row>
    <row r="33" spans="2:2" x14ac:dyDescent="0.25">
      <c r="B33" s="4"/>
    </row>
    <row r="34" spans="2:2" x14ac:dyDescent="0.25">
      <c r="B34" s="4" t="s">
        <v>18</v>
      </c>
    </row>
    <row r="35" spans="2:2" ht="25.5" x14ac:dyDescent="0.25">
      <c r="B35" s="4" t="s">
        <v>19</v>
      </c>
    </row>
    <row r="36" spans="2:2" x14ac:dyDescent="0.25">
      <c r="B36" s="4" t="s">
        <v>6</v>
      </c>
    </row>
    <row r="37" spans="2:2" x14ac:dyDescent="0.25">
      <c r="B37" s="4" t="s">
        <v>7</v>
      </c>
    </row>
    <row r="38" spans="2:2" x14ac:dyDescent="0.25">
      <c r="B38" s="4" t="s">
        <v>12</v>
      </c>
    </row>
    <row r="39" spans="2:2" x14ac:dyDescent="0.25">
      <c r="B39" s="4"/>
    </row>
    <row r="40" spans="2:2" x14ac:dyDescent="0.25">
      <c r="B40" s="4" t="s">
        <v>20</v>
      </c>
    </row>
    <row r="41" spans="2:2" x14ac:dyDescent="0.25">
      <c r="B41" s="4"/>
    </row>
    <row r="42" spans="2:2" ht="25.5" x14ac:dyDescent="0.25">
      <c r="B42" s="4" t="s">
        <v>21</v>
      </c>
    </row>
    <row r="43" spans="2:2" x14ac:dyDescent="0.25">
      <c r="B43" s="4"/>
    </row>
    <row r="44" spans="2:2" x14ac:dyDescent="0.25">
      <c r="B44" s="4" t="s">
        <v>22</v>
      </c>
    </row>
    <row r="45" spans="2:2" x14ac:dyDescent="0.25">
      <c r="B45" s="4" t="s">
        <v>23</v>
      </c>
    </row>
    <row r="46" spans="2:2" x14ac:dyDescent="0.25">
      <c r="B46" s="4" t="s">
        <v>24</v>
      </c>
    </row>
    <row r="47" spans="2:2" ht="13.5" thickBot="1" x14ac:dyDescent="0.3">
      <c r="B47" s="5"/>
    </row>
  </sheetData>
  <sheetProtection algorithmName="SHA-512" hashValue="QfZZTdGo93uZvixq3Y0myBeeIM8BTYe1QKDfDoyxZarkgwK5JtblD5IXjpFuCnc1zpLtk/y4WqajAfmBGLTeJg==" saltValue="vEhlHNvfN/+kxZq7O3Bid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16-09/20&amp;RStran &amp;P od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5"/>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25</v>
      </c>
      <c r="C4" s="8"/>
    </row>
    <row r="5" spans="2:3" ht="20.100000000000001" customHeight="1" x14ac:dyDescent="0.25">
      <c r="B5" s="9" t="s">
        <v>26</v>
      </c>
      <c r="C5" s="10" t="s">
        <v>35</v>
      </c>
    </row>
    <row r="6" spans="2:3" ht="20.100000000000001" customHeight="1" x14ac:dyDescent="0.25">
      <c r="B6" s="11" t="s">
        <v>27</v>
      </c>
      <c r="C6" s="12" t="s">
        <v>36</v>
      </c>
    </row>
    <row r="7" spans="2:3" ht="27" customHeight="1" x14ac:dyDescent="0.25">
      <c r="B7" s="11" t="s">
        <v>28</v>
      </c>
      <c r="C7" s="12" t="s">
        <v>37</v>
      </c>
    </row>
    <row r="8" spans="2:3" ht="42.95" customHeight="1" x14ac:dyDescent="0.25">
      <c r="B8" s="11" t="s">
        <v>29</v>
      </c>
      <c r="C8" s="12"/>
    </row>
    <row r="9" spans="2:3" ht="20.100000000000001" customHeight="1" x14ac:dyDescent="0.25">
      <c r="B9" s="11" t="s">
        <v>30</v>
      </c>
      <c r="C9" s="12"/>
    </row>
    <row r="10" spans="2:3" ht="20.100000000000001" customHeight="1" x14ac:dyDescent="0.25">
      <c r="B10" s="11" t="s">
        <v>31</v>
      </c>
      <c r="C10" s="12" t="s">
        <v>38</v>
      </c>
    </row>
    <row r="11" spans="2:3" ht="20.100000000000001" customHeight="1" x14ac:dyDescent="0.25">
      <c r="B11" s="11" t="s">
        <v>32</v>
      </c>
      <c r="C11" s="12" t="s">
        <v>39</v>
      </c>
    </row>
    <row r="12" spans="2:3" ht="20.100000000000001" customHeight="1" x14ac:dyDescent="0.25">
      <c r="B12" s="11" t="s">
        <v>33</v>
      </c>
      <c r="C12" s="12" t="s">
        <v>40</v>
      </c>
    </row>
    <row r="13" spans="2:3" ht="20.100000000000001" customHeight="1" thickBot="1" x14ac:dyDescent="0.3">
      <c r="B13" s="13" t="s">
        <v>34</v>
      </c>
      <c r="C13" s="14"/>
    </row>
    <row r="15" spans="2:3" x14ac:dyDescent="0.25">
      <c r="B15" s="6" t="s">
        <v>41</v>
      </c>
    </row>
  </sheetData>
  <sheetProtection algorithmName="SHA-512" hashValue="GZ1AbzXL5YUHjJmpxv1pwXkmEnojzXjOJSCLZkddWfbeEZ4WdvD5Ez//qvZ6FnLRcvgitHTpRUYix5K1vEIEUw==" saltValue="FNwHPxajibTMVZBzF+ZmrQ=="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16-09/20&amp;RStran &amp;P od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C11"/>
  <sheetViews>
    <sheetView workbookViewId="0"/>
  </sheetViews>
  <sheetFormatPr defaultRowHeight="12.75" x14ac:dyDescent="0.25"/>
  <cols>
    <col min="1" max="1" width="4.7109375" style="1" customWidth="1"/>
    <col min="2" max="2" width="17.7109375" style="1" customWidth="1"/>
    <col min="3" max="3" width="60.7109375" style="1" customWidth="1"/>
    <col min="4" max="16384" width="9.140625" style="1"/>
  </cols>
  <sheetData>
    <row r="3" spans="2:3" ht="13.5" thickBot="1" x14ac:dyDescent="0.3"/>
    <row r="4" spans="2:3" ht="20.100000000000001" customHeight="1" thickBot="1" x14ac:dyDescent="0.3">
      <c r="B4" s="7" t="s">
        <v>42</v>
      </c>
      <c r="C4" s="8"/>
    </row>
    <row r="5" spans="2:3" ht="20.100000000000001" customHeight="1" x14ac:dyDescent="0.25">
      <c r="B5" s="9" t="s">
        <v>43</v>
      </c>
      <c r="C5" s="15"/>
    </row>
    <row r="6" spans="2:3" ht="20.100000000000001" customHeight="1" x14ac:dyDescent="0.25">
      <c r="B6" s="11" t="s">
        <v>44</v>
      </c>
      <c r="C6" s="16"/>
    </row>
    <row r="7" spans="2:3" ht="27" customHeight="1" x14ac:dyDescent="0.25">
      <c r="B7" s="11" t="s">
        <v>45</v>
      </c>
      <c r="C7" s="16"/>
    </row>
    <row r="8" spans="2:3" ht="20.100000000000001" customHeight="1" x14ac:dyDescent="0.25">
      <c r="B8" s="11" t="s">
        <v>46</v>
      </c>
      <c r="C8" s="16"/>
    </row>
    <row r="9" spans="2:3" ht="20.100000000000001" customHeight="1" x14ac:dyDescent="0.25">
      <c r="B9" s="11" t="s">
        <v>47</v>
      </c>
      <c r="C9" s="16"/>
    </row>
    <row r="10" spans="2:3" ht="20.100000000000001" customHeight="1" x14ac:dyDescent="0.25">
      <c r="B10" s="11" t="s">
        <v>48</v>
      </c>
      <c r="C10" s="16"/>
    </row>
    <row r="11" spans="2:3" ht="20.100000000000001" customHeight="1" thickBot="1" x14ac:dyDescent="0.3">
      <c r="B11" s="13" t="s">
        <v>49</v>
      </c>
      <c r="C11" s="17"/>
    </row>
  </sheetData>
  <sheetProtection algorithmName="SHA-512" hashValue="0MbJWLG+Ke+boQqE2+YIeyHKOFFBPtLEBZ5D2NTaDAHokD3ktxrEJPWb29BhFKqW3ntdp2+YSiViigk6AW6AEA==" saltValue="Vq+tcVclxoaCr067lSshjw==" spinCount="100000" sheet="1" objects="1" scenarios="1"/>
  <pageMargins left="0.78740157021416557" right="0.78740157021416557" top="0.78740157021416557" bottom="0.78740157021416557" header="0.59055116441514754" footer="0.59055116441514754"/>
  <pageSetup paperSize="9" fitToHeight="0" pageOrder="overThenDown" orientation="portrait" r:id="rId1"/>
  <headerFooter>
    <oddFooter>&amp;LJN št. 16-09/20&amp;RStran &amp;P od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4:B6"/>
  <sheetViews>
    <sheetView workbookViewId="0"/>
  </sheetViews>
  <sheetFormatPr defaultRowHeight="12.75" x14ac:dyDescent="0.25"/>
  <cols>
    <col min="1" max="1" width="4.7109375" style="1" customWidth="1"/>
    <col min="2" max="2" width="120.7109375" style="1" customWidth="1"/>
    <col min="3" max="16384" width="9.140625" style="1"/>
  </cols>
  <sheetData>
    <row r="4" spans="2:2" ht="18" x14ac:dyDescent="0.25">
      <c r="B4" s="2" t="s">
        <v>50</v>
      </c>
    </row>
    <row r="5" spans="2:2" ht="13.5" thickBot="1" x14ac:dyDescent="0.3"/>
    <row r="6" spans="2:2" ht="13.5" thickBot="1" x14ac:dyDescent="0.3">
      <c r="B6" s="18" t="s">
        <v>51</v>
      </c>
    </row>
  </sheetData>
  <sheetProtection algorithmName="SHA-512" hashValue="shE0g8QubYQ/KBEwer6CWZKPi9XJ29I5gO5n0ZwwVj6Ff4ZsEFY8i8jQeJaVw8BGItHqo1efUJWj4Cq+Ll1Y+A==" saltValue="W9V9HQ0ZNV2kC93uzfRx4w==" spinCount="100000" sheet="1" objects="1" scenarios="1"/>
  <pageMargins left="0.78740157021416557" right="0.78740157021416557" top="0.78740157021416557" bottom="0.78740157021416557" header="0.59055116441514754" footer="0.59055116441514754"/>
  <pageSetup paperSize="9" scale="68" fitToHeight="0" pageOrder="overThenDown" orientation="portrait" r:id="rId1"/>
  <headerFooter>
    <oddFooter>&amp;LJN št. 16-09/20&amp;RStran &amp;P od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98"/>
  <sheetViews>
    <sheetView topLeftCell="B1" workbookViewId="0"/>
  </sheetViews>
  <sheetFormatPr defaultRowHeight="12.75" x14ac:dyDescent="0.25"/>
  <cols>
    <col min="1" max="1" width="15.7109375" style="1" hidden="1" customWidth="1"/>
    <col min="2" max="2" width="7.28515625" style="1" customWidth="1"/>
    <col min="3" max="3" width="36" style="1" customWidth="1"/>
    <col min="4" max="4" width="55.28515625" style="1" customWidth="1"/>
    <col min="5" max="5" width="20.5703125" style="1" customWidth="1"/>
    <col min="6"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53</v>
      </c>
      <c r="C5" s="2" t="s">
        <v>54</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33" t="s">
        <v>55</v>
      </c>
      <c r="B11" s="36" t="s">
        <v>56</v>
      </c>
      <c r="C11" s="19" t="s">
        <v>57</v>
      </c>
      <c r="D11" s="19"/>
      <c r="E11" s="19"/>
      <c r="F11" s="19"/>
      <c r="G11" s="19"/>
      <c r="H11" s="19" t="s">
        <v>58</v>
      </c>
      <c r="I11" s="19"/>
      <c r="J11" s="8"/>
      <c r="K11" s="7"/>
      <c r="L11" s="19" t="s">
        <v>59</v>
      </c>
      <c r="M11" s="19"/>
      <c r="N11" s="19"/>
      <c r="O11" s="19"/>
      <c r="P11" s="19"/>
      <c r="Q11" s="19"/>
      <c r="R11" s="19"/>
      <c r="S11" s="19"/>
      <c r="T11" s="19"/>
      <c r="U11" s="19"/>
      <c r="V11" s="19"/>
      <c r="W11" s="19"/>
      <c r="X11" s="19"/>
      <c r="Y11" s="8"/>
    </row>
    <row r="12" spans="1:25" ht="51.75" thickBot="1" x14ac:dyDescent="0.3">
      <c r="A12" s="3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77.25" thickBot="1" x14ac:dyDescent="0.3">
      <c r="A13" s="35" t="s">
        <v>85</v>
      </c>
      <c r="B13" s="37">
        <v>1</v>
      </c>
      <c r="C13" s="23" t="s">
        <v>86</v>
      </c>
      <c r="D13" s="23" t="s">
        <v>87</v>
      </c>
      <c r="E13" s="23" t="s">
        <v>85</v>
      </c>
      <c r="F13" s="23" t="s">
        <v>85</v>
      </c>
      <c r="G13" s="23" t="s">
        <v>85</v>
      </c>
      <c r="H13" s="24" t="s">
        <v>88</v>
      </c>
      <c r="I13" s="25">
        <v>320</v>
      </c>
      <c r="J13" s="38"/>
      <c r="K13" s="37">
        <v>1</v>
      </c>
      <c r="L13" s="26"/>
      <c r="M13" s="27"/>
      <c r="N13" s="28">
        <f>IF(M13&gt;0,ROUND(L13/M13,4),0)</f>
        <v>0</v>
      </c>
      <c r="O13" s="29"/>
      <c r="P13" s="30"/>
      <c r="Q13" s="28">
        <f>ROUND(ROUND(N13,4)*(1-O13),4)</f>
        <v>0</v>
      </c>
      <c r="R13" s="28">
        <f>ROUND(ROUND(Q13,4)*(1+P13),4)</f>
        <v>0</v>
      </c>
      <c r="S13" s="28">
        <f>ROUND($I13*Q13,4)</f>
        <v>0</v>
      </c>
      <c r="T13" s="28">
        <f>ROUND($I13*R13,4)</f>
        <v>0</v>
      </c>
      <c r="U13" s="31"/>
      <c r="V13" s="31"/>
      <c r="W13" s="31"/>
      <c r="X13" s="31"/>
      <c r="Y13" s="32"/>
    </row>
    <row r="14" spans="1:25" ht="13.5" thickBot="1" x14ac:dyDescent="0.3">
      <c r="R14" s="39" t="s">
        <v>89</v>
      </c>
      <c r="S14" s="40">
        <f>SUM(S13:S13)</f>
        <v>0</v>
      </c>
      <c r="T14" s="41">
        <f>SUM(T13:T13)</f>
        <v>0</v>
      </c>
    </row>
    <row r="16" spans="1:25" ht="13.5" thickBot="1" x14ac:dyDescent="0.3"/>
    <row r="17" spans="1:25" ht="13.5" thickBot="1" x14ac:dyDescent="0.3">
      <c r="A17" s="33" t="s">
        <v>55</v>
      </c>
      <c r="B17" s="36" t="s">
        <v>90</v>
      </c>
      <c r="C17" s="19" t="s">
        <v>91</v>
      </c>
      <c r="D17" s="19"/>
      <c r="E17" s="19"/>
      <c r="F17" s="19"/>
      <c r="G17" s="19"/>
      <c r="H17" s="19" t="s">
        <v>58</v>
      </c>
      <c r="I17" s="19"/>
      <c r="J17" s="8"/>
      <c r="K17" s="7"/>
      <c r="L17" s="19" t="s">
        <v>92</v>
      </c>
      <c r="M17" s="19"/>
      <c r="N17" s="19"/>
      <c r="O17" s="19"/>
      <c r="P17" s="19"/>
      <c r="Q17" s="19"/>
      <c r="R17" s="19"/>
      <c r="S17" s="19"/>
      <c r="T17" s="19"/>
      <c r="U17" s="19"/>
      <c r="V17" s="19"/>
      <c r="W17" s="19"/>
      <c r="X17" s="19"/>
      <c r="Y17" s="8"/>
    </row>
    <row r="18" spans="1:25" ht="51.75" thickBot="1" x14ac:dyDescent="0.3">
      <c r="A18" s="34" t="s">
        <v>60</v>
      </c>
      <c r="B18" s="20" t="s">
        <v>61</v>
      </c>
      <c r="C18" s="21" t="s">
        <v>62</v>
      </c>
      <c r="D18" s="21" t="s">
        <v>63</v>
      </c>
      <c r="E18" s="21" t="s">
        <v>64</v>
      </c>
      <c r="F18" s="21" t="s">
        <v>65</v>
      </c>
      <c r="G18" s="21" t="s">
        <v>66</v>
      </c>
      <c r="H18" s="21" t="s">
        <v>67</v>
      </c>
      <c r="I18" s="21" t="s">
        <v>68</v>
      </c>
      <c r="J18" s="22" t="s">
        <v>69</v>
      </c>
      <c r="K18" s="20" t="s">
        <v>70</v>
      </c>
      <c r="L18" s="21" t="s">
        <v>71</v>
      </c>
      <c r="M18" s="21" t="s">
        <v>72</v>
      </c>
      <c r="N18" s="21" t="s">
        <v>73</v>
      </c>
      <c r="O18" s="21" t="s">
        <v>74</v>
      </c>
      <c r="P18" s="21" t="s">
        <v>75</v>
      </c>
      <c r="Q18" s="21" t="s">
        <v>76</v>
      </c>
      <c r="R18" s="21" t="s">
        <v>77</v>
      </c>
      <c r="S18" s="21" t="s">
        <v>78</v>
      </c>
      <c r="T18" s="21" t="s">
        <v>79</v>
      </c>
      <c r="U18" s="21" t="s">
        <v>80</v>
      </c>
      <c r="V18" s="21" t="s">
        <v>81</v>
      </c>
      <c r="W18" s="21" t="s">
        <v>82</v>
      </c>
      <c r="X18" s="21" t="s">
        <v>83</v>
      </c>
      <c r="Y18" s="22" t="s">
        <v>84</v>
      </c>
    </row>
    <row r="19" spans="1:25" ht="64.5" thickBot="1" x14ac:dyDescent="0.3">
      <c r="A19" s="35" t="s">
        <v>85</v>
      </c>
      <c r="B19" s="37">
        <v>1</v>
      </c>
      <c r="C19" s="23" t="s">
        <v>93</v>
      </c>
      <c r="D19" s="23" t="s">
        <v>94</v>
      </c>
      <c r="E19" s="23" t="s">
        <v>85</v>
      </c>
      <c r="F19" s="23" t="s">
        <v>85</v>
      </c>
      <c r="G19" s="23" t="s">
        <v>85</v>
      </c>
      <c r="H19" s="24" t="s">
        <v>88</v>
      </c>
      <c r="I19" s="25">
        <v>170</v>
      </c>
      <c r="J19" s="38"/>
      <c r="K19" s="37">
        <v>1</v>
      </c>
      <c r="L19" s="26"/>
      <c r="M19" s="27"/>
      <c r="N19" s="28">
        <f>IF(M19&gt;0,ROUND(L19/M19,4),0)</f>
        <v>0</v>
      </c>
      <c r="O19" s="29"/>
      <c r="P19" s="30"/>
      <c r="Q19" s="28">
        <f>ROUND(ROUND(N19,4)*(1-O19),4)</f>
        <v>0</v>
      </c>
      <c r="R19" s="28">
        <f>ROUND(ROUND(Q19,4)*(1+P19),4)</f>
        <v>0</v>
      </c>
      <c r="S19" s="28">
        <f>ROUND($I19*Q19,4)</f>
        <v>0</v>
      </c>
      <c r="T19" s="28">
        <f>ROUND($I19*R19,4)</f>
        <v>0</v>
      </c>
      <c r="U19" s="31"/>
      <c r="V19" s="31"/>
      <c r="W19" s="31"/>
      <c r="X19" s="31"/>
      <c r="Y19" s="32"/>
    </row>
    <row r="20" spans="1:25" ht="13.5" thickBot="1" x14ac:dyDescent="0.3">
      <c r="R20" s="39" t="s">
        <v>89</v>
      </c>
      <c r="S20" s="40">
        <f>SUM(S19:S19)</f>
        <v>0</v>
      </c>
      <c r="T20" s="41">
        <f>SUM(T19:T19)</f>
        <v>0</v>
      </c>
    </row>
    <row r="22" spans="1:25" ht="13.5" thickBot="1" x14ac:dyDescent="0.3"/>
    <row r="23" spans="1:25" ht="13.5" thickBot="1" x14ac:dyDescent="0.3">
      <c r="A23" s="33" t="s">
        <v>55</v>
      </c>
      <c r="B23" s="36" t="s">
        <v>95</v>
      </c>
      <c r="C23" s="19" t="s">
        <v>96</v>
      </c>
      <c r="D23" s="19"/>
      <c r="E23" s="19"/>
      <c r="F23" s="19"/>
      <c r="G23" s="19"/>
      <c r="H23" s="19" t="s">
        <v>58</v>
      </c>
      <c r="I23" s="19"/>
      <c r="J23" s="8"/>
      <c r="K23" s="7"/>
      <c r="L23" s="19" t="s">
        <v>97</v>
      </c>
      <c r="M23" s="19"/>
      <c r="N23" s="19"/>
      <c r="O23" s="19"/>
      <c r="P23" s="19"/>
      <c r="Q23" s="19"/>
      <c r="R23" s="19"/>
      <c r="S23" s="19"/>
      <c r="T23" s="19"/>
      <c r="U23" s="19"/>
      <c r="V23" s="19"/>
      <c r="W23" s="19"/>
      <c r="X23" s="19"/>
      <c r="Y23" s="8"/>
    </row>
    <row r="24" spans="1:25" ht="51.75" thickBot="1" x14ac:dyDescent="0.3">
      <c r="A24" s="34" t="s">
        <v>60</v>
      </c>
      <c r="B24" s="20" t="s">
        <v>61</v>
      </c>
      <c r="C24" s="21" t="s">
        <v>62</v>
      </c>
      <c r="D24" s="21" t="s">
        <v>63</v>
      </c>
      <c r="E24" s="21" t="s">
        <v>64</v>
      </c>
      <c r="F24" s="21" t="s">
        <v>65</v>
      </c>
      <c r="G24" s="21" t="s">
        <v>66</v>
      </c>
      <c r="H24" s="21" t="s">
        <v>67</v>
      </c>
      <c r="I24" s="21" t="s">
        <v>68</v>
      </c>
      <c r="J24" s="22" t="s">
        <v>69</v>
      </c>
      <c r="K24" s="20" t="s">
        <v>70</v>
      </c>
      <c r="L24" s="21" t="s">
        <v>71</v>
      </c>
      <c r="M24" s="21" t="s">
        <v>72</v>
      </c>
      <c r="N24" s="21" t="s">
        <v>73</v>
      </c>
      <c r="O24" s="21" t="s">
        <v>74</v>
      </c>
      <c r="P24" s="21" t="s">
        <v>75</v>
      </c>
      <c r="Q24" s="21" t="s">
        <v>76</v>
      </c>
      <c r="R24" s="21" t="s">
        <v>77</v>
      </c>
      <c r="S24" s="21" t="s">
        <v>78</v>
      </c>
      <c r="T24" s="21" t="s">
        <v>79</v>
      </c>
      <c r="U24" s="21" t="s">
        <v>80</v>
      </c>
      <c r="V24" s="21" t="s">
        <v>81</v>
      </c>
      <c r="W24" s="21" t="s">
        <v>82</v>
      </c>
      <c r="X24" s="21" t="s">
        <v>83</v>
      </c>
      <c r="Y24" s="22" t="s">
        <v>84</v>
      </c>
    </row>
    <row r="25" spans="1:25" ht="77.25" thickBot="1" x14ac:dyDescent="0.3">
      <c r="A25" s="35" t="s">
        <v>85</v>
      </c>
      <c r="B25" s="37">
        <v>1</v>
      </c>
      <c r="C25" s="23" t="s">
        <v>98</v>
      </c>
      <c r="D25" s="23" t="s">
        <v>99</v>
      </c>
      <c r="E25" s="23" t="s">
        <v>85</v>
      </c>
      <c r="F25" s="23" t="s">
        <v>85</v>
      </c>
      <c r="G25" s="23" t="s">
        <v>85</v>
      </c>
      <c r="H25" s="24" t="s">
        <v>88</v>
      </c>
      <c r="I25" s="25">
        <v>80</v>
      </c>
      <c r="J25" s="38"/>
      <c r="K25" s="37">
        <v>1</v>
      </c>
      <c r="L25" s="26"/>
      <c r="M25" s="27"/>
      <c r="N25" s="28">
        <f>IF(M25&gt;0,ROUND(L25/M25,4),0)</f>
        <v>0</v>
      </c>
      <c r="O25" s="29"/>
      <c r="P25" s="30"/>
      <c r="Q25" s="28">
        <f>ROUND(ROUND(N25,4)*(1-O25),4)</f>
        <v>0</v>
      </c>
      <c r="R25" s="28">
        <f>ROUND(ROUND(Q25,4)*(1+P25),4)</f>
        <v>0</v>
      </c>
      <c r="S25" s="28">
        <f>ROUND($I25*Q25,4)</f>
        <v>0</v>
      </c>
      <c r="T25" s="28">
        <f>ROUND($I25*R25,4)</f>
        <v>0</v>
      </c>
      <c r="U25" s="31"/>
      <c r="V25" s="31"/>
      <c r="W25" s="31"/>
      <c r="X25" s="31"/>
      <c r="Y25" s="32"/>
    </row>
    <row r="26" spans="1:25" ht="13.5" thickBot="1" x14ac:dyDescent="0.3">
      <c r="R26" s="39" t="s">
        <v>89</v>
      </c>
      <c r="S26" s="40">
        <f>SUM(S25:S25)</f>
        <v>0</v>
      </c>
      <c r="T26" s="41">
        <f>SUM(T25:T25)</f>
        <v>0</v>
      </c>
    </row>
    <row r="28" spans="1:25" ht="13.5" thickBot="1" x14ac:dyDescent="0.3"/>
    <row r="29" spans="1:25" ht="13.5" thickBot="1" x14ac:dyDescent="0.3">
      <c r="A29" s="33" t="s">
        <v>55</v>
      </c>
      <c r="B29" s="36" t="s">
        <v>100</v>
      </c>
      <c r="C29" s="19" t="s">
        <v>101</v>
      </c>
      <c r="D29" s="19"/>
      <c r="E29" s="19"/>
      <c r="F29" s="19"/>
      <c r="G29" s="19"/>
      <c r="H29" s="19" t="s">
        <v>58</v>
      </c>
      <c r="I29" s="19"/>
      <c r="J29" s="8"/>
      <c r="K29" s="7"/>
      <c r="L29" s="19" t="s">
        <v>102</v>
      </c>
      <c r="M29" s="19"/>
      <c r="N29" s="19"/>
      <c r="O29" s="19"/>
      <c r="P29" s="19"/>
      <c r="Q29" s="19"/>
      <c r="R29" s="19"/>
      <c r="S29" s="19"/>
      <c r="T29" s="19"/>
      <c r="U29" s="19"/>
      <c r="V29" s="19"/>
      <c r="W29" s="19"/>
      <c r="X29" s="19"/>
      <c r="Y29" s="8"/>
    </row>
    <row r="30" spans="1:25" ht="51.75" thickBot="1" x14ac:dyDescent="0.3">
      <c r="A30" s="34" t="s">
        <v>60</v>
      </c>
      <c r="B30" s="20" t="s">
        <v>61</v>
      </c>
      <c r="C30" s="21" t="s">
        <v>62</v>
      </c>
      <c r="D30" s="21" t="s">
        <v>63</v>
      </c>
      <c r="E30" s="21" t="s">
        <v>64</v>
      </c>
      <c r="F30" s="21" t="s">
        <v>65</v>
      </c>
      <c r="G30" s="21" t="s">
        <v>66</v>
      </c>
      <c r="H30" s="21" t="s">
        <v>67</v>
      </c>
      <c r="I30" s="21" t="s">
        <v>68</v>
      </c>
      <c r="J30" s="22" t="s">
        <v>69</v>
      </c>
      <c r="K30" s="20" t="s">
        <v>70</v>
      </c>
      <c r="L30" s="21" t="s">
        <v>71</v>
      </c>
      <c r="M30" s="21" t="s">
        <v>72</v>
      </c>
      <c r="N30" s="21" t="s">
        <v>73</v>
      </c>
      <c r="O30" s="21" t="s">
        <v>74</v>
      </c>
      <c r="P30" s="21" t="s">
        <v>75</v>
      </c>
      <c r="Q30" s="21" t="s">
        <v>76</v>
      </c>
      <c r="R30" s="21" t="s">
        <v>77</v>
      </c>
      <c r="S30" s="21" t="s">
        <v>78</v>
      </c>
      <c r="T30" s="21" t="s">
        <v>79</v>
      </c>
      <c r="U30" s="21" t="s">
        <v>80</v>
      </c>
      <c r="V30" s="21" t="s">
        <v>81</v>
      </c>
      <c r="W30" s="21" t="s">
        <v>82</v>
      </c>
      <c r="X30" s="21" t="s">
        <v>83</v>
      </c>
      <c r="Y30" s="22" t="s">
        <v>84</v>
      </c>
    </row>
    <row r="31" spans="1:25" ht="25.5" x14ac:dyDescent="0.25">
      <c r="A31" s="62" t="s">
        <v>85</v>
      </c>
      <c r="B31" s="9">
        <v>1</v>
      </c>
      <c r="C31" s="42" t="s">
        <v>103</v>
      </c>
      <c r="D31" s="42" t="s">
        <v>104</v>
      </c>
      <c r="E31" s="42" t="s">
        <v>85</v>
      </c>
      <c r="F31" s="42" t="s">
        <v>85</v>
      </c>
      <c r="G31" s="42" t="s">
        <v>85</v>
      </c>
      <c r="H31" s="43" t="s">
        <v>88</v>
      </c>
      <c r="I31" s="44">
        <v>5</v>
      </c>
      <c r="J31" s="64"/>
      <c r="K31" s="9">
        <v>1</v>
      </c>
      <c r="L31" s="45"/>
      <c r="M31" s="46"/>
      <c r="N31" s="47">
        <f>IF(M31&gt;0,ROUND(L31/M31,4),0)</f>
        <v>0</v>
      </c>
      <c r="O31" s="48"/>
      <c r="P31" s="49"/>
      <c r="Q31" s="47">
        <f>ROUND(ROUND(N31,4)*(1-O31),4)</f>
        <v>0</v>
      </c>
      <c r="R31" s="47">
        <f>ROUND(ROUND(Q31,4)*(1+P31),4)</f>
        <v>0</v>
      </c>
      <c r="S31" s="47">
        <f>ROUND($I31*Q31,4)</f>
        <v>0</v>
      </c>
      <c r="T31" s="47">
        <f>ROUND($I31*R31,4)</f>
        <v>0</v>
      </c>
      <c r="U31" s="50"/>
      <c r="V31" s="50"/>
      <c r="W31" s="50"/>
      <c r="X31" s="50"/>
      <c r="Y31" s="51"/>
    </row>
    <row r="32" spans="1:25" ht="26.25" thickBot="1" x14ac:dyDescent="0.3">
      <c r="A32" s="63" t="s">
        <v>85</v>
      </c>
      <c r="B32" s="13">
        <v>2</v>
      </c>
      <c r="C32" s="52" t="s">
        <v>105</v>
      </c>
      <c r="D32" s="52" t="s">
        <v>104</v>
      </c>
      <c r="E32" s="52" t="s">
        <v>85</v>
      </c>
      <c r="F32" s="52" t="s">
        <v>85</v>
      </c>
      <c r="G32" s="52" t="s">
        <v>85</v>
      </c>
      <c r="H32" s="53" t="s">
        <v>88</v>
      </c>
      <c r="I32" s="54">
        <v>10</v>
      </c>
      <c r="J32" s="65"/>
      <c r="K32" s="13">
        <v>1</v>
      </c>
      <c r="L32" s="55"/>
      <c r="M32" s="56"/>
      <c r="N32" s="57">
        <f>IF(M32&gt;0,ROUND(L32/M32,4),0)</f>
        <v>0</v>
      </c>
      <c r="O32" s="58"/>
      <c r="P32" s="59"/>
      <c r="Q32" s="57">
        <f>ROUND(ROUND(N32,4)*(1-O32),4)</f>
        <v>0</v>
      </c>
      <c r="R32" s="57">
        <f>ROUND(ROUND(Q32,4)*(1+P32),4)</f>
        <v>0</v>
      </c>
      <c r="S32" s="57">
        <f>ROUND($I32*Q32,4)</f>
        <v>0</v>
      </c>
      <c r="T32" s="57">
        <f>ROUND($I32*R32,4)</f>
        <v>0</v>
      </c>
      <c r="U32" s="60"/>
      <c r="V32" s="60"/>
      <c r="W32" s="60"/>
      <c r="X32" s="60"/>
      <c r="Y32" s="61"/>
    </row>
    <row r="33" spans="1:25" ht="13.5" thickBot="1" x14ac:dyDescent="0.3">
      <c r="R33" s="39" t="s">
        <v>89</v>
      </c>
      <c r="S33" s="40">
        <f>SUM(S31:S32)</f>
        <v>0</v>
      </c>
      <c r="T33" s="41">
        <f>SUM(T31:T32)</f>
        <v>0</v>
      </c>
    </row>
    <row r="35" spans="1:25" ht="13.5" thickBot="1" x14ac:dyDescent="0.3"/>
    <row r="36" spans="1:25" ht="13.5" thickBot="1" x14ac:dyDescent="0.3">
      <c r="A36" s="33" t="s">
        <v>55</v>
      </c>
      <c r="B36" s="36" t="s">
        <v>106</v>
      </c>
      <c r="C36" s="19" t="s">
        <v>107</v>
      </c>
      <c r="D36" s="19"/>
      <c r="E36" s="19"/>
      <c r="F36" s="19"/>
      <c r="G36" s="19"/>
      <c r="H36" s="19" t="s">
        <v>58</v>
      </c>
      <c r="I36" s="19"/>
      <c r="J36" s="8"/>
      <c r="K36" s="7"/>
      <c r="L36" s="19" t="s">
        <v>108</v>
      </c>
      <c r="M36" s="19"/>
      <c r="N36" s="19"/>
      <c r="O36" s="19"/>
      <c r="P36" s="19"/>
      <c r="Q36" s="19"/>
      <c r="R36" s="19"/>
      <c r="S36" s="19"/>
      <c r="T36" s="19"/>
      <c r="U36" s="19"/>
      <c r="V36" s="19"/>
      <c r="W36" s="19"/>
      <c r="X36" s="19"/>
      <c r="Y36" s="8"/>
    </row>
    <row r="37" spans="1:25" ht="51.75" thickBot="1" x14ac:dyDescent="0.3">
      <c r="A37" s="34" t="s">
        <v>60</v>
      </c>
      <c r="B37" s="20" t="s">
        <v>61</v>
      </c>
      <c r="C37" s="21" t="s">
        <v>62</v>
      </c>
      <c r="D37" s="21" t="s">
        <v>63</v>
      </c>
      <c r="E37" s="21" t="s">
        <v>64</v>
      </c>
      <c r="F37" s="21" t="s">
        <v>65</v>
      </c>
      <c r="G37" s="21" t="s">
        <v>66</v>
      </c>
      <c r="H37" s="21" t="s">
        <v>67</v>
      </c>
      <c r="I37" s="21" t="s">
        <v>68</v>
      </c>
      <c r="J37" s="22" t="s">
        <v>69</v>
      </c>
      <c r="K37" s="20" t="s">
        <v>70</v>
      </c>
      <c r="L37" s="21" t="s">
        <v>71</v>
      </c>
      <c r="M37" s="21" t="s">
        <v>72</v>
      </c>
      <c r="N37" s="21" t="s">
        <v>73</v>
      </c>
      <c r="O37" s="21" t="s">
        <v>74</v>
      </c>
      <c r="P37" s="21" t="s">
        <v>75</v>
      </c>
      <c r="Q37" s="21" t="s">
        <v>76</v>
      </c>
      <c r="R37" s="21" t="s">
        <v>77</v>
      </c>
      <c r="S37" s="21" t="s">
        <v>78</v>
      </c>
      <c r="T37" s="21" t="s">
        <v>79</v>
      </c>
      <c r="U37" s="21" t="s">
        <v>80</v>
      </c>
      <c r="V37" s="21" t="s">
        <v>81</v>
      </c>
      <c r="W37" s="21" t="s">
        <v>82</v>
      </c>
      <c r="X37" s="21" t="s">
        <v>83</v>
      </c>
      <c r="Y37" s="22" t="s">
        <v>84</v>
      </c>
    </row>
    <row r="38" spans="1:25" ht="89.25" x14ac:dyDescent="0.25">
      <c r="A38" s="62" t="s">
        <v>85</v>
      </c>
      <c r="B38" s="9">
        <v>1</v>
      </c>
      <c r="C38" s="42" t="s">
        <v>109</v>
      </c>
      <c r="D38" s="42" t="s">
        <v>110</v>
      </c>
      <c r="E38" s="42" t="s">
        <v>85</v>
      </c>
      <c r="F38" s="42" t="s">
        <v>85</v>
      </c>
      <c r="G38" s="42" t="s">
        <v>85</v>
      </c>
      <c r="H38" s="43" t="s">
        <v>88</v>
      </c>
      <c r="I38" s="44">
        <v>1</v>
      </c>
      <c r="J38" s="64"/>
      <c r="K38" s="9">
        <v>1</v>
      </c>
      <c r="L38" s="45"/>
      <c r="M38" s="46"/>
      <c r="N38" s="47">
        <f>IF(M38&gt;0,ROUND(L38/M38,4),0)</f>
        <v>0</v>
      </c>
      <c r="O38" s="48"/>
      <c r="P38" s="49"/>
      <c r="Q38" s="47">
        <f>ROUND(ROUND(N38,4)*(1-O38),4)</f>
        <v>0</v>
      </c>
      <c r="R38" s="47">
        <f>ROUND(ROUND(Q38,4)*(1+P38),4)</f>
        <v>0</v>
      </c>
      <c r="S38" s="47">
        <f>ROUND($I38*Q38,4)</f>
        <v>0</v>
      </c>
      <c r="T38" s="47">
        <f>ROUND($I38*R38,4)</f>
        <v>0</v>
      </c>
      <c r="U38" s="50"/>
      <c r="V38" s="50"/>
      <c r="W38" s="50"/>
      <c r="X38" s="50"/>
      <c r="Y38" s="51"/>
    </row>
    <row r="39" spans="1:25" ht="76.5" x14ac:dyDescent="0.25">
      <c r="A39" s="76" t="s">
        <v>85</v>
      </c>
      <c r="B39" s="11">
        <v>2</v>
      </c>
      <c r="C39" s="66" t="s">
        <v>111</v>
      </c>
      <c r="D39" s="66" t="s">
        <v>112</v>
      </c>
      <c r="E39" s="66" t="s">
        <v>85</v>
      </c>
      <c r="F39" s="66" t="s">
        <v>85</v>
      </c>
      <c r="G39" s="66" t="s">
        <v>85</v>
      </c>
      <c r="H39" s="67" t="s">
        <v>88</v>
      </c>
      <c r="I39" s="68">
        <v>1</v>
      </c>
      <c r="J39" s="77"/>
      <c r="K39" s="11">
        <v>1</v>
      </c>
      <c r="L39" s="69"/>
      <c r="M39" s="70"/>
      <c r="N39" s="71">
        <f>IF(M39&gt;0,ROUND(L39/M39,4),0)</f>
        <v>0</v>
      </c>
      <c r="O39" s="72"/>
      <c r="P39" s="73"/>
      <c r="Q39" s="71">
        <f>ROUND(ROUND(N39,4)*(1-O39),4)</f>
        <v>0</v>
      </c>
      <c r="R39" s="71">
        <f>ROUND(ROUND(Q39,4)*(1+P39),4)</f>
        <v>0</v>
      </c>
      <c r="S39" s="71">
        <f>ROUND($I39*Q39,4)</f>
        <v>0</v>
      </c>
      <c r="T39" s="71">
        <f>ROUND($I39*R39,4)</f>
        <v>0</v>
      </c>
      <c r="U39" s="74"/>
      <c r="V39" s="74"/>
      <c r="W39" s="74"/>
      <c r="X39" s="74"/>
      <c r="Y39" s="75"/>
    </row>
    <row r="40" spans="1:25" ht="38.25" x14ac:dyDescent="0.25">
      <c r="A40" s="76" t="s">
        <v>85</v>
      </c>
      <c r="B40" s="11">
        <v>3</v>
      </c>
      <c r="C40" s="66" t="s">
        <v>113</v>
      </c>
      <c r="D40" s="66" t="s">
        <v>114</v>
      </c>
      <c r="E40" s="66" t="s">
        <v>85</v>
      </c>
      <c r="F40" s="66" t="s">
        <v>85</v>
      </c>
      <c r="G40" s="66" t="s">
        <v>85</v>
      </c>
      <c r="H40" s="67" t="s">
        <v>88</v>
      </c>
      <c r="I40" s="68">
        <v>5</v>
      </c>
      <c r="J40" s="77"/>
      <c r="K40" s="11">
        <v>1</v>
      </c>
      <c r="L40" s="69"/>
      <c r="M40" s="70"/>
      <c r="N40" s="71">
        <f>IF(M40&gt;0,ROUND(L40/M40,4),0)</f>
        <v>0</v>
      </c>
      <c r="O40" s="72"/>
      <c r="P40" s="73"/>
      <c r="Q40" s="71">
        <f>ROUND(ROUND(N40,4)*(1-O40),4)</f>
        <v>0</v>
      </c>
      <c r="R40" s="71">
        <f>ROUND(ROUND(Q40,4)*(1+P40),4)</f>
        <v>0</v>
      </c>
      <c r="S40" s="71">
        <f>ROUND($I40*Q40,4)</f>
        <v>0</v>
      </c>
      <c r="T40" s="71">
        <f>ROUND($I40*R40,4)</f>
        <v>0</v>
      </c>
      <c r="U40" s="74"/>
      <c r="V40" s="74"/>
      <c r="W40" s="74"/>
      <c r="X40" s="74"/>
      <c r="Y40" s="75"/>
    </row>
    <row r="41" spans="1:25" ht="39" thickBot="1" x14ac:dyDescent="0.3">
      <c r="A41" s="63" t="s">
        <v>85</v>
      </c>
      <c r="B41" s="13">
        <v>4</v>
      </c>
      <c r="C41" s="52" t="s">
        <v>115</v>
      </c>
      <c r="D41" s="52" t="s">
        <v>116</v>
      </c>
      <c r="E41" s="52" t="s">
        <v>85</v>
      </c>
      <c r="F41" s="52" t="s">
        <v>85</v>
      </c>
      <c r="G41" s="52" t="s">
        <v>85</v>
      </c>
      <c r="H41" s="53" t="s">
        <v>88</v>
      </c>
      <c r="I41" s="54">
        <v>1</v>
      </c>
      <c r="J41" s="65"/>
      <c r="K41" s="13">
        <v>1</v>
      </c>
      <c r="L41" s="55"/>
      <c r="M41" s="56"/>
      <c r="N41" s="57">
        <f>IF(M41&gt;0,ROUND(L41/M41,4),0)</f>
        <v>0</v>
      </c>
      <c r="O41" s="58"/>
      <c r="P41" s="59"/>
      <c r="Q41" s="57">
        <f>ROUND(ROUND(N41,4)*(1-O41),4)</f>
        <v>0</v>
      </c>
      <c r="R41" s="57">
        <f>ROUND(ROUND(Q41,4)*(1+P41),4)</f>
        <v>0</v>
      </c>
      <c r="S41" s="57">
        <f>ROUND($I41*Q41,4)</f>
        <v>0</v>
      </c>
      <c r="T41" s="57">
        <f>ROUND($I41*R41,4)</f>
        <v>0</v>
      </c>
      <c r="U41" s="60"/>
      <c r="V41" s="60"/>
      <c r="W41" s="60"/>
      <c r="X41" s="60"/>
      <c r="Y41" s="61"/>
    </row>
    <row r="42" spans="1:25" ht="13.5" thickBot="1" x14ac:dyDescent="0.3">
      <c r="R42" s="39" t="s">
        <v>89</v>
      </c>
      <c r="S42" s="40">
        <f>SUM(S38:S41)</f>
        <v>0</v>
      </c>
      <c r="T42" s="41">
        <f>SUM(T38:T41)</f>
        <v>0</v>
      </c>
    </row>
    <row r="44" spans="1:25" ht="13.5" thickBot="1" x14ac:dyDescent="0.3"/>
    <row r="45" spans="1:25" ht="13.5" thickBot="1" x14ac:dyDescent="0.3">
      <c r="A45" s="33" t="s">
        <v>55</v>
      </c>
      <c r="B45" s="36" t="s">
        <v>117</v>
      </c>
      <c r="C45" s="19" t="s">
        <v>118</v>
      </c>
      <c r="D45" s="19"/>
      <c r="E45" s="19"/>
      <c r="F45" s="19"/>
      <c r="G45" s="19"/>
      <c r="H45" s="19" t="s">
        <v>58</v>
      </c>
      <c r="I45" s="19"/>
      <c r="J45" s="8"/>
      <c r="K45" s="7"/>
      <c r="L45" s="19" t="s">
        <v>119</v>
      </c>
      <c r="M45" s="19"/>
      <c r="N45" s="19"/>
      <c r="O45" s="19"/>
      <c r="P45" s="19"/>
      <c r="Q45" s="19"/>
      <c r="R45" s="19"/>
      <c r="S45" s="19"/>
      <c r="T45" s="19"/>
      <c r="U45" s="19"/>
      <c r="V45" s="19"/>
      <c r="W45" s="19"/>
      <c r="X45" s="19"/>
      <c r="Y45" s="8"/>
    </row>
    <row r="46" spans="1:25" ht="51.75" thickBot="1" x14ac:dyDescent="0.3">
      <c r="A46" s="34" t="s">
        <v>60</v>
      </c>
      <c r="B46" s="20" t="s">
        <v>61</v>
      </c>
      <c r="C46" s="21" t="s">
        <v>62</v>
      </c>
      <c r="D46" s="21" t="s">
        <v>63</v>
      </c>
      <c r="E46" s="21" t="s">
        <v>64</v>
      </c>
      <c r="F46" s="21" t="s">
        <v>65</v>
      </c>
      <c r="G46" s="21" t="s">
        <v>66</v>
      </c>
      <c r="H46" s="21" t="s">
        <v>67</v>
      </c>
      <c r="I46" s="21" t="s">
        <v>68</v>
      </c>
      <c r="J46" s="22" t="s">
        <v>69</v>
      </c>
      <c r="K46" s="20" t="s">
        <v>70</v>
      </c>
      <c r="L46" s="21" t="s">
        <v>71</v>
      </c>
      <c r="M46" s="21" t="s">
        <v>72</v>
      </c>
      <c r="N46" s="21" t="s">
        <v>73</v>
      </c>
      <c r="O46" s="21" t="s">
        <v>74</v>
      </c>
      <c r="P46" s="21" t="s">
        <v>75</v>
      </c>
      <c r="Q46" s="21" t="s">
        <v>76</v>
      </c>
      <c r="R46" s="21" t="s">
        <v>77</v>
      </c>
      <c r="S46" s="21" t="s">
        <v>78</v>
      </c>
      <c r="T46" s="21" t="s">
        <v>79</v>
      </c>
      <c r="U46" s="21" t="s">
        <v>80</v>
      </c>
      <c r="V46" s="21" t="s">
        <v>81</v>
      </c>
      <c r="W46" s="21" t="s">
        <v>82</v>
      </c>
      <c r="X46" s="21" t="s">
        <v>83</v>
      </c>
      <c r="Y46" s="22" t="s">
        <v>84</v>
      </c>
    </row>
    <row r="47" spans="1:25" ht="76.5" x14ac:dyDescent="0.25">
      <c r="A47" s="62" t="s">
        <v>85</v>
      </c>
      <c r="B47" s="9">
        <v>1</v>
      </c>
      <c r="C47" s="42" t="s">
        <v>120</v>
      </c>
      <c r="D47" s="42" t="s">
        <v>121</v>
      </c>
      <c r="E47" s="42" t="s">
        <v>85</v>
      </c>
      <c r="F47" s="42" t="s">
        <v>85</v>
      </c>
      <c r="G47" s="42" t="s">
        <v>85</v>
      </c>
      <c r="H47" s="43" t="s">
        <v>88</v>
      </c>
      <c r="I47" s="44">
        <v>35</v>
      </c>
      <c r="J47" s="64"/>
      <c r="K47" s="9">
        <v>1</v>
      </c>
      <c r="L47" s="45"/>
      <c r="M47" s="46"/>
      <c r="N47" s="47">
        <f>IF(M47&gt;0,ROUND(L47/M47,4),0)</f>
        <v>0</v>
      </c>
      <c r="O47" s="48"/>
      <c r="P47" s="49"/>
      <c r="Q47" s="47">
        <f>ROUND(ROUND(N47,4)*(1-O47),4)</f>
        <v>0</v>
      </c>
      <c r="R47" s="47">
        <f>ROUND(ROUND(Q47,4)*(1+P47),4)</f>
        <v>0</v>
      </c>
      <c r="S47" s="47">
        <f>ROUND($I47*Q47,4)</f>
        <v>0</v>
      </c>
      <c r="T47" s="47">
        <f>ROUND($I47*R47,4)</f>
        <v>0</v>
      </c>
      <c r="U47" s="50"/>
      <c r="V47" s="50"/>
      <c r="W47" s="50"/>
      <c r="X47" s="50"/>
      <c r="Y47" s="51"/>
    </row>
    <row r="48" spans="1:25" ht="76.5" x14ac:dyDescent="0.25">
      <c r="A48" s="76" t="s">
        <v>85</v>
      </c>
      <c r="B48" s="11">
        <v>2</v>
      </c>
      <c r="C48" s="66" t="s">
        <v>122</v>
      </c>
      <c r="D48" s="66" t="s">
        <v>121</v>
      </c>
      <c r="E48" s="66" t="s">
        <v>85</v>
      </c>
      <c r="F48" s="66" t="s">
        <v>85</v>
      </c>
      <c r="G48" s="66" t="s">
        <v>85</v>
      </c>
      <c r="H48" s="67" t="s">
        <v>88</v>
      </c>
      <c r="I48" s="68">
        <v>30</v>
      </c>
      <c r="J48" s="77"/>
      <c r="K48" s="11">
        <v>1</v>
      </c>
      <c r="L48" s="69"/>
      <c r="M48" s="70"/>
      <c r="N48" s="71">
        <f>IF(M48&gt;0,ROUND(L48/M48,4),0)</f>
        <v>0</v>
      </c>
      <c r="O48" s="72"/>
      <c r="P48" s="73"/>
      <c r="Q48" s="71">
        <f>ROUND(ROUND(N48,4)*(1-O48),4)</f>
        <v>0</v>
      </c>
      <c r="R48" s="71">
        <f>ROUND(ROUND(Q48,4)*(1+P48),4)</f>
        <v>0</v>
      </c>
      <c r="S48" s="71">
        <f>ROUND($I48*Q48,4)</f>
        <v>0</v>
      </c>
      <c r="T48" s="71">
        <f>ROUND($I48*R48,4)</f>
        <v>0</v>
      </c>
      <c r="U48" s="74"/>
      <c r="V48" s="74"/>
      <c r="W48" s="74"/>
      <c r="X48" s="74"/>
      <c r="Y48" s="75"/>
    </row>
    <row r="49" spans="1:25" ht="51" x14ac:dyDescent="0.25">
      <c r="A49" s="76" t="s">
        <v>85</v>
      </c>
      <c r="B49" s="11">
        <v>3</v>
      </c>
      <c r="C49" s="66" t="s">
        <v>123</v>
      </c>
      <c r="D49" s="66" t="s">
        <v>124</v>
      </c>
      <c r="E49" s="66" t="s">
        <v>85</v>
      </c>
      <c r="F49" s="66" t="s">
        <v>85</v>
      </c>
      <c r="G49" s="66" t="s">
        <v>85</v>
      </c>
      <c r="H49" s="67" t="s">
        <v>88</v>
      </c>
      <c r="I49" s="68">
        <v>40</v>
      </c>
      <c r="J49" s="77"/>
      <c r="K49" s="11">
        <v>1</v>
      </c>
      <c r="L49" s="69"/>
      <c r="M49" s="70"/>
      <c r="N49" s="71">
        <f>IF(M49&gt;0,ROUND(L49/M49,4),0)</f>
        <v>0</v>
      </c>
      <c r="O49" s="72"/>
      <c r="P49" s="73"/>
      <c r="Q49" s="71">
        <f>ROUND(ROUND(N49,4)*(1-O49),4)</f>
        <v>0</v>
      </c>
      <c r="R49" s="71">
        <f>ROUND(ROUND(Q49,4)*(1+P49),4)</f>
        <v>0</v>
      </c>
      <c r="S49" s="71">
        <f>ROUND($I49*Q49,4)</f>
        <v>0</v>
      </c>
      <c r="T49" s="71">
        <f>ROUND($I49*R49,4)</f>
        <v>0</v>
      </c>
      <c r="U49" s="74"/>
      <c r="V49" s="74"/>
      <c r="W49" s="74"/>
      <c r="X49" s="74"/>
      <c r="Y49" s="75"/>
    </row>
    <row r="50" spans="1:25" ht="51" x14ac:dyDescent="0.25">
      <c r="A50" s="76" t="s">
        <v>85</v>
      </c>
      <c r="B50" s="11">
        <v>4</v>
      </c>
      <c r="C50" s="66" t="s">
        <v>125</v>
      </c>
      <c r="D50" s="66" t="s">
        <v>124</v>
      </c>
      <c r="E50" s="66" t="s">
        <v>85</v>
      </c>
      <c r="F50" s="66" t="s">
        <v>85</v>
      </c>
      <c r="G50" s="66" t="s">
        <v>85</v>
      </c>
      <c r="H50" s="67" t="s">
        <v>88</v>
      </c>
      <c r="I50" s="68">
        <v>45</v>
      </c>
      <c r="J50" s="77"/>
      <c r="K50" s="11">
        <v>1</v>
      </c>
      <c r="L50" s="69"/>
      <c r="M50" s="70"/>
      <c r="N50" s="71">
        <f>IF(M50&gt;0,ROUND(L50/M50,4),0)</f>
        <v>0</v>
      </c>
      <c r="O50" s="72"/>
      <c r="P50" s="73"/>
      <c r="Q50" s="71">
        <f>ROUND(ROUND(N50,4)*(1-O50),4)</f>
        <v>0</v>
      </c>
      <c r="R50" s="71">
        <f>ROUND(ROUND(Q50,4)*(1+P50),4)</f>
        <v>0</v>
      </c>
      <c r="S50" s="71">
        <f>ROUND($I50*Q50,4)</f>
        <v>0</v>
      </c>
      <c r="T50" s="71">
        <f>ROUND($I50*R50,4)</f>
        <v>0</v>
      </c>
      <c r="U50" s="74"/>
      <c r="V50" s="74"/>
      <c r="W50" s="74"/>
      <c r="X50" s="74"/>
      <c r="Y50" s="75"/>
    </row>
    <row r="51" spans="1:25" ht="51.75" thickBot="1" x14ac:dyDescent="0.3">
      <c r="A51" s="63" t="s">
        <v>85</v>
      </c>
      <c r="B51" s="13">
        <v>5</v>
      </c>
      <c r="C51" s="52" t="s">
        <v>126</v>
      </c>
      <c r="D51" s="52" t="s">
        <v>124</v>
      </c>
      <c r="E51" s="52" t="s">
        <v>85</v>
      </c>
      <c r="F51" s="52" t="s">
        <v>85</v>
      </c>
      <c r="G51" s="52" t="s">
        <v>85</v>
      </c>
      <c r="H51" s="53" t="s">
        <v>88</v>
      </c>
      <c r="I51" s="54">
        <v>25</v>
      </c>
      <c r="J51" s="65"/>
      <c r="K51" s="13">
        <v>1</v>
      </c>
      <c r="L51" s="55"/>
      <c r="M51" s="56"/>
      <c r="N51" s="57">
        <f>IF(M51&gt;0,ROUND(L51/M51,4),0)</f>
        <v>0</v>
      </c>
      <c r="O51" s="58"/>
      <c r="P51" s="59"/>
      <c r="Q51" s="57">
        <f>ROUND(ROUND(N51,4)*(1-O51),4)</f>
        <v>0</v>
      </c>
      <c r="R51" s="57">
        <f>ROUND(ROUND(Q51,4)*(1+P51),4)</f>
        <v>0</v>
      </c>
      <c r="S51" s="57">
        <f>ROUND($I51*Q51,4)</f>
        <v>0</v>
      </c>
      <c r="T51" s="57">
        <f>ROUND($I51*R51,4)</f>
        <v>0</v>
      </c>
      <c r="U51" s="60"/>
      <c r="V51" s="60"/>
      <c r="W51" s="60"/>
      <c r="X51" s="60"/>
      <c r="Y51" s="61"/>
    </row>
    <row r="52" spans="1:25" ht="13.5" thickBot="1" x14ac:dyDescent="0.3">
      <c r="R52" s="39" t="s">
        <v>89</v>
      </c>
      <c r="S52" s="40">
        <f>SUM(S47:S51)</f>
        <v>0</v>
      </c>
      <c r="T52" s="41">
        <f>SUM(T47:T51)</f>
        <v>0</v>
      </c>
    </row>
    <row r="54" spans="1:25" ht="13.5" thickBot="1" x14ac:dyDescent="0.3"/>
    <row r="55" spans="1:25" ht="13.5" thickBot="1" x14ac:dyDescent="0.3">
      <c r="A55" s="33" t="s">
        <v>55</v>
      </c>
      <c r="B55" s="36" t="s">
        <v>127</v>
      </c>
      <c r="C55" s="19" t="s">
        <v>128</v>
      </c>
      <c r="D55" s="19"/>
      <c r="E55" s="19"/>
      <c r="F55" s="19"/>
      <c r="G55" s="19"/>
      <c r="H55" s="19" t="s">
        <v>58</v>
      </c>
      <c r="I55" s="19"/>
      <c r="J55" s="8"/>
      <c r="K55" s="7"/>
      <c r="L55" s="19" t="s">
        <v>129</v>
      </c>
      <c r="M55" s="19"/>
      <c r="N55" s="19"/>
      <c r="O55" s="19"/>
      <c r="P55" s="19"/>
      <c r="Q55" s="19"/>
      <c r="R55" s="19"/>
      <c r="S55" s="19"/>
      <c r="T55" s="19"/>
      <c r="U55" s="19"/>
      <c r="V55" s="19"/>
      <c r="W55" s="19"/>
      <c r="X55" s="19"/>
      <c r="Y55" s="8"/>
    </row>
    <row r="56" spans="1:25" ht="51.75" thickBot="1" x14ac:dyDescent="0.3">
      <c r="A56" s="34" t="s">
        <v>60</v>
      </c>
      <c r="B56" s="20" t="s">
        <v>61</v>
      </c>
      <c r="C56" s="21" t="s">
        <v>62</v>
      </c>
      <c r="D56" s="21" t="s">
        <v>63</v>
      </c>
      <c r="E56" s="21" t="s">
        <v>64</v>
      </c>
      <c r="F56" s="21" t="s">
        <v>65</v>
      </c>
      <c r="G56" s="21" t="s">
        <v>66</v>
      </c>
      <c r="H56" s="21" t="s">
        <v>67</v>
      </c>
      <c r="I56" s="21" t="s">
        <v>68</v>
      </c>
      <c r="J56" s="22" t="s">
        <v>69</v>
      </c>
      <c r="K56" s="20" t="s">
        <v>70</v>
      </c>
      <c r="L56" s="21" t="s">
        <v>71</v>
      </c>
      <c r="M56" s="21" t="s">
        <v>72</v>
      </c>
      <c r="N56" s="21" t="s">
        <v>73</v>
      </c>
      <c r="O56" s="21" t="s">
        <v>74</v>
      </c>
      <c r="P56" s="21" t="s">
        <v>75</v>
      </c>
      <c r="Q56" s="21" t="s">
        <v>76</v>
      </c>
      <c r="R56" s="21" t="s">
        <v>77</v>
      </c>
      <c r="S56" s="21" t="s">
        <v>78</v>
      </c>
      <c r="T56" s="21" t="s">
        <v>79</v>
      </c>
      <c r="U56" s="21" t="s">
        <v>80</v>
      </c>
      <c r="V56" s="21" t="s">
        <v>81</v>
      </c>
      <c r="W56" s="21" t="s">
        <v>82</v>
      </c>
      <c r="X56" s="21" t="s">
        <v>83</v>
      </c>
      <c r="Y56" s="22" t="s">
        <v>84</v>
      </c>
    </row>
    <row r="57" spans="1:25" ht="38.25" x14ac:dyDescent="0.25">
      <c r="A57" s="62" t="s">
        <v>85</v>
      </c>
      <c r="B57" s="9">
        <v>1</v>
      </c>
      <c r="C57" s="42" t="s">
        <v>130</v>
      </c>
      <c r="D57" s="42" t="s">
        <v>131</v>
      </c>
      <c r="E57" s="42" t="s">
        <v>85</v>
      </c>
      <c r="F57" s="42" t="s">
        <v>85</v>
      </c>
      <c r="G57" s="42" t="s">
        <v>85</v>
      </c>
      <c r="H57" s="43" t="s">
        <v>88</v>
      </c>
      <c r="I57" s="44">
        <v>220</v>
      </c>
      <c r="J57" s="64"/>
      <c r="K57" s="9">
        <v>1</v>
      </c>
      <c r="L57" s="45"/>
      <c r="M57" s="46"/>
      <c r="N57" s="47">
        <f>IF(M57&gt;0,ROUND(L57/M57,4),0)</f>
        <v>0</v>
      </c>
      <c r="O57" s="48"/>
      <c r="P57" s="49"/>
      <c r="Q57" s="47">
        <f>ROUND(ROUND(N57,4)*(1-O57),4)</f>
        <v>0</v>
      </c>
      <c r="R57" s="47">
        <f>ROUND(ROUND(Q57,4)*(1+P57),4)</f>
        <v>0</v>
      </c>
      <c r="S57" s="47">
        <f>ROUND($I57*Q57,4)</f>
        <v>0</v>
      </c>
      <c r="T57" s="47">
        <f>ROUND($I57*R57,4)</f>
        <v>0</v>
      </c>
      <c r="U57" s="50"/>
      <c r="V57" s="50"/>
      <c r="W57" s="50"/>
      <c r="X57" s="50"/>
      <c r="Y57" s="51"/>
    </row>
    <row r="58" spans="1:25" ht="38.25" x14ac:dyDescent="0.25">
      <c r="A58" s="76" t="s">
        <v>85</v>
      </c>
      <c r="B58" s="11">
        <v>2</v>
      </c>
      <c r="C58" s="66" t="s">
        <v>132</v>
      </c>
      <c r="D58" s="66" t="s">
        <v>131</v>
      </c>
      <c r="E58" s="66" t="s">
        <v>85</v>
      </c>
      <c r="F58" s="66" t="s">
        <v>85</v>
      </c>
      <c r="G58" s="66" t="s">
        <v>85</v>
      </c>
      <c r="H58" s="67" t="s">
        <v>88</v>
      </c>
      <c r="I58" s="68">
        <v>45</v>
      </c>
      <c r="J58" s="77"/>
      <c r="K58" s="11">
        <v>1</v>
      </c>
      <c r="L58" s="69"/>
      <c r="M58" s="70"/>
      <c r="N58" s="71">
        <f>IF(M58&gt;0,ROUND(L58/M58,4),0)</f>
        <v>0</v>
      </c>
      <c r="O58" s="72"/>
      <c r="P58" s="73"/>
      <c r="Q58" s="71">
        <f>ROUND(ROUND(N58,4)*(1-O58),4)</f>
        <v>0</v>
      </c>
      <c r="R58" s="71">
        <f>ROUND(ROUND(Q58,4)*(1+P58),4)</f>
        <v>0</v>
      </c>
      <c r="S58" s="71">
        <f>ROUND($I58*Q58,4)</f>
        <v>0</v>
      </c>
      <c r="T58" s="71">
        <f>ROUND($I58*R58,4)</f>
        <v>0</v>
      </c>
      <c r="U58" s="74"/>
      <c r="V58" s="74"/>
      <c r="W58" s="74"/>
      <c r="X58" s="74"/>
      <c r="Y58" s="75"/>
    </row>
    <row r="59" spans="1:25" ht="38.25" x14ac:dyDescent="0.25">
      <c r="A59" s="76" t="s">
        <v>85</v>
      </c>
      <c r="B59" s="11">
        <v>3</v>
      </c>
      <c r="C59" s="66" t="s">
        <v>133</v>
      </c>
      <c r="D59" s="66" t="s">
        <v>134</v>
      </c>
      <c r="E59" s="66" t="s">
        <v>85</v>
      </c>
      <c r="F59" s="66" t="s">
        <v>85</v>
      </c>
      <c r="G59" s="66" t="s">
        <v>85</v>
      </c>
      <c r="H59" s="67" t="s">
        <v>88</v>
      </c>
      <c r="I59" s="68">
        <v>1</v>
      </c>
      <c r="J59" s="77"/>
      <c r="K59" s="11">
        <v>1</v>
      </c>
      <c r="L59" s="69"/>
      <c r="M59" s="70"/>
      <c r="N59" s="71">
        <f>IF(M59&gt;0,ROUND(L59/M59,4),0)</f>
        <v>0</v>
      </c>
      <c r="O59" s="72"/>
      <c r="P59" s="73"/>
      <c r="Q59" s="71">
        <f>ROUND(ROUND(N59,4)*(1-O59),4)</f>
        <v>0</v>
      </c>
      <c r="R59" s="71">
        <f>ROUND(ROUND(Q59,4)*(1+P59),4)</f>
        <v>0</v>
      </c>
      <c r="S59" s="71">
        <f>ROUND($I59*Q59,4)</f>
        <v>0</v>
      </c>
      <c r="T59" s="71">
        <f>ROUND($I59*R59,4)</f>
        <v>0</v>
      </c>
      <c r="U59" s="74"/>
      <c r="V59" s="74"/>
      <c r="W59" s="74"/>
      <c r="X59" s="74"/>
      <c r="Y59" s="75"/>
    </row>
    <row r="60" spans="1:25" ht="39" thickBot="1" x14ac:dyDescent="0.3">
      <c r="A60" s="63" t="s">
        <v>85</v>
      </c>
      <c r="B60" s="13">
        <v>4</v>
      </c>
      <c r="C60" s="52" t="s">
        <v>135</v>
      </c>
      <c r="D60" s="52" t="s">
        <v>134</v>
      </c>
      <c r="E60" s="52" t="s">
        <v>85</v>
      </c>
      <c r="F60" s="52" t="s">
        <v>85</v>
      </c>
      <c r="G60" s="52" t="s">
        <v>85</v>
      </c>
      <c r="H60" s="53" t="s">
        <v>88</v>
      </c>
      <c r="I60" s="54">
        <v>5</v>
      </c>
      <c r="J60" s="65"/>
      <c r="K60" s="13">
        <v>1</v>
      </c>
      <c r="L60" s="55"/>
      <c r="M60" s="56"/>
      <c r="N60" s="57">
        <f>IF(M60&gt;0,ROUND(L60/M60,4),0)</f>
        <v>0</v>
      </c>
      <c r="O60" s="58"/>
      <c r="P60" s="59"/>
      <c r="Q60" s="57">
        <f>ROUND(ROUND(N60,4)*(1-O60),4)</f>
        <v>0</v>
      </c>
      <c r="R60" s="57">
        <f>ROUND(ROUND(Q60,4)*(1+P60),4)</f>
        <v>0</v>
      </c>
      <c r="S60" s="57">
        <f>ROUND($I60*Q60,4)</f>
        <v>0</v>
      </c>
      <c r="T60" s="57">
        <f>ROUND($I60*R60,4)</f>
        <v>0</v>
      </c>
      <c r="U60" s="60"/>
      <c r="V60" s="60"/>
      <c r="W60" s="60"/>
      <c r="X60" s="60"/>
      <c r="Y60" s="61"/>
    </row>
    <row r="61" spans="1:25" ht="13.5" thickBot="1" x14ac:dyDescent="0.3">
      <c r="R61" s="39" t="s">
        <v>89</v>
      </c>
      <c r="S61" s="40">
        <f>SUM(S57:S60)</f>
        <v>0</v>
      </c>
      <c r="T61" s="41">
        <f>SUM(T57:T60)</f>
        <v>0</v>
      </c>
    </row>
    <row r="63" spans="1:25" ht="13.5" thickBot="1" x14ac:dyDescent="0.3"/>
    <row r="64" spans="1:25" ht="13.5" thickBot="1" x14ac:dyDescent="0.3">
      <c r="A64" s="33" t="s">
        <v>55</v>
      </c>
      <c r="B64" s="36" t="s">
        <v>136</v>
      </c>
      <c r="C64" s="19" t="s">
        <v>137</v>
      </c>
      <c r="D64" s="19"/>
      <c r="E64" s="19"/>
      <c r="F64" s="19"/>
      <c r="G64" s="19"/>
      <c r="H64" s="19" t="s">
        <v>58</v>
      </c>
      <c r="I64" s="19"/>
      <c r="J64" s="8"/>
      <c r="K64" s="7"/>
      <c r="L64" s="19" t="s">
        <v>138</v>
      </c>
      <c r="M64" s="19"/>
      <c r="N64" s="19"/>
      <c r="O64" s="19"/>
      <c r="P64" s="19"/>
      <c r="Q64" s="19"/>
      <c r="R64" s="19"/>
      <c r="S64" s="19"/>
      <c r="T64" s="19"/>
      <c r="U64" s="19"/>
      <c r="V64" s="19"/>
      <c r="W64" s="19"/>
      <c r="X64" s="19"/>
      <c r="Y64" s="8"/>
    </row>
    <row r="65" spans="1:25" ht="51.75" thickBot="1" x14ac:dyDescent="0.3">
      <c r="A65" s="34" t="s">
        <v>60</v>
      </c>
      <c r="B65" s="20" t="s">
        <v>61</v>
      </c>
      <c r="C65" s="21" t="s">
        <v>62</v>
      </c>
      <c r="D65" s="21" t="s">
        <v>63</v>
      </c>
      <c r="E65" s="21" t="s">
        <v>64</v>
      </c>
      <c r="F65" s="21" t="s">
        <v>65</v>
      </c>
      <c r="G65" s="21" t="s">
        <v>66</v>
      </c>
      <c r="H65" s="21" t="s">
        <v>67</v>
      </c>
      <c r="I65" s="21" t="s">
        <v>68</v>
      </c>
      <c r="J65" s="22" t="s">
        <v>69</v>
      </c>
      <c r="K65" s="20" t="s">
        <v>70</v>
      </c>
      <c r="L65" s="21" t="s">
        <v>71</v>
      </c>
      <c r="M65" s="21" t="s">
        <v>72</v>
      </c>
      <c r="N65" s="21" t="s">
        <v>73</v>
      </c>
      <c r="O65" s="21" t="s">
        <v>74</v>
      </c>
      <c r="P65" s="21" t="s">
        <v>75</v>
      </c>
      <c r="Q65" s="21" t="s">
        <v>76</v>
      </c>
      <c r="R65" s="21" t="s">
        <v>77</v>
      </c>
      <c r="S65" s="21" t="s">
        <v>78</v>
      </c>
      <c r="T65" s="21" t="s">
        <v>79</v>
      </c>
      <c r="U65" s="21" t="s">
        <v>80</v>
      </c>
      <c r="V65" s="21" t="s">
        <v>81</v>
      </c>
      <c r="W65" s="21" t="s">
        <v>82</v>
      </c>
      <c r="X65" s="21" t="s">
        <v>83</v>
      </c>
      <c r="Y65" s="22" t="s">
        <v>84</v>
      </c>
    </row>
    <row r="66" spans="1:25" ht="51" x14ac:dyDescent="0.25">
      <c r="A66" s="62" t="s">
        <v>85</v>
      </c>
      <c r="B66" s="9">
        <v>1</v>
      </c>
      <c r="C66" s="42" t="s">
        <v>139</v>
      </c>
      <c r="D66" s="42" t="s">
        <v>140</v>
      </c>
      <c r="E66" s="42" t="s">
        <v>85</v>
      </c>
      <c r="F66" s="42" t="s">
        <v>85</v>
      </c>
      <c r="G66" s="42" t="s">
        <v>85</v>
      </c>
      <c r="H66" s="43" t="s">
        <v>88</v>
      </c>
      <c r="I66" s="44">
        <v>20</v>
      </c>
      <c r="J66" s="64"/>
      <c r="K66" s="9">
        <v>1</v>
      </c>
      <c r="L66" s="45"/>
      <c r="M66" s="46"/>
      <c r="N66" s="47">
        <f>IF(M66&gt;0,ROUND(L66/M66,4),0)</f>
        <v>0</v>
      </c>
      <c r="O66" s="48"/>
      <c r="P66" s="49"/>
      <c r="Q66" s="47">
        <f>ROUND(ROUND(N66,4)*(1-O66),4)</f>
        <v>0</v>
      </c>
      <c r="R66" s="47">
        <f>ROUND(ROUND(Q66,4)*(1+P66),4)</f>
        <v>0</v>
      </c>
      <c r="S66" s="47">
        <f>ROUND($I66*Q66,4)</f>
        <v>0</v>
      </c>
      <c r="T66" s="47">
        <f>ROUND($I66*R66,4)</f>
        <v>0</v>
      </c>
      <c r="U66" s="50"/>
      <c r="V66" s="50"/>
      <c r="W66" s="50"/>
      <c r="X66" s="50"/>
      <c r="Y66" s="51"/>
    </row>
    <row r="67" spans="1:25" ht="51.75" thickBot="1" x14ac:dyDescent="0.3">
      <c r="A67" s="63" t="s">
        <v>85</v>
      </c>
      <c r="B67" s="13">
        <v>2</v>
      </c>
      <c r="C67" s="52" t="s">
        <v>141</v>
      </c>
      <c r="D67" s="52" t="s">
        <v>142</v>
      </c>
      <c r="E67" s="52" t="s">
        <v>85</v>
      </c>
      <c r="F67" s="52" t="s">
        <v>85</v>
      </c>
      <c r="G67" s="52" t="s">
        <v>85</v>
      </c>
      <c r="H67" s="53" t="s">
        <v>88</v>
      </c>
      <c r="I67" s="54">
        <v>5</v>
      </c>
      <c r="J67" s="65"/>
      <c r="K67" s="13">
        <v>1</v>
      </c>
      <c r="L67" s="55"/>
      <c r="M67" s="56"/>
      <c r="N67" s="57">
        <f>IF(M67&gt;0,ROUND(L67/M67,4),0)</f>
        <v>0</v>
      </c>
      <c r="O67" s="58"/>
      <c r="P67" s="59"/>
      <c r="Q67" s="57">
        <f>ROUND(ROUND(N67,4)*(1-O67),4)</f>
        <v>0</v>
      </c>
      <c r="R67" s="57">
        <f>ROUND(ROUND(Q67,4)*(1+P67),4)</f>
        <v>0</v>
      </c>
      <c r="S67" s="57">
        <f>ROUND($I67*Q67,4)</f>
        <v>0</v>
      </c>
      <c r="T67" s="57">
        <f>ROUND($I67*R67,4)</f>
        <v>0</v>
      </c>
      <c r="U67" s="60"/>
      <c r="V67" s="60"/>
      <c r="W67" s="60"/>
      <c r="X67" s="60"/>
      <c r="Y67" s="61"/>
    </row>
    <row r="68" spans="1:25" ht="13.5" thickBot="1" x14ac:dyDescent="0.3">
      <c r="R68" s="39" t="s">
        <v>89</v>
      </c>
      <c r="S68" s="40">
        <f>SUM(S66:S67)</f>
        <v>0</v>
      </c>
      <c r="T68" s="41">
        <f>SUM(T66:T67)</f>
        <v>0</v>
      </c>
    </row>
    <row r="70" spans="1:25" ht="13.5" thickBot="1" x14ac:dyDescent="0.3"/>
    <row r="71" spans="1:25" ht="13.5" thickBot="1" x14ac:dyDescent="0.3">
      <c r="A71" s="33" t="s">
        <v>55</v>
      </c>
      <c r="B71" s="36" t="s">
        <v>143</v>
      </c>
      <c r="C71" s="19" t="s">
        <v>144</v>
      </c>
      <c r="D71" s="19"/>
      <c r="E71" s="19"/>
      <c r="F71" s="19"/>
      <c r="G71" s="19"/>
      <c r="H71" s="19" t="s">
        <v>58</v>
      </c>
      <c r="I71" s="19"/>
      <c r="J71" s="8"/>
      <c r="K71" s="7"/>
      <c r="L71" s="19" t="s">
        <v>145</v>
      </c>
      <c r="M71" s="19"/>
      <c r="N71" s="19"/>
      <c r="O71" s="19"/>
      <c r="P71" s="19"/>
      <c r="Q71" s="19"/>
      <c r="R71" s="19"/>
      <c r="S71" s="19"/>
      <c r="T71" s="19"/>
      <c r="U71" s="19"/>
      <c r="V71" s="19"/>
      <c r="W71" s="19"/>
      <c r="X71" s="19"/>
      <c r="Y71" s="8"/>
    </row>
    <row r="72" spans="1:25" ht="51.75" thickBot="1" x14ac:dyDescent="0.3">
      <c r="A72" s="34" t="s">
        <v>60</v>
      </c>
      <c r="B72" s="20" t="s">
        <v>61</v>
      </c>
      <c r="C72" s="21" t="s">
        <v>62</v>
      </c>
      <c r="D72" s="21" t="s">
        <v>63</v>
      </c>
      <c r="E72" s="21" t="s">
        <v>64</v>
      </c>
      <c r="F72" s="21" t="s">
        <v>65</v>
      </c>
      <c r="G72" s="21" t="s">
        <v>66</v>
      </c>
      <c r="H72" s="21" t="s">
        <v>67</v>
      </c>
      <c r="I72" s="21" t="s">
        <v>68</v>
      </c>
      <c r="J72" s="22" t="s">
        <v>69</v>
      </c>
      <c r="K72" s="20" t="s">
        <v>70</v>
      </c>
      <c r="L72" s="21" t="s">
        <v>71</v>
      </c>
      <c r="M72" s="21" t="s">
        <v>72</v>
      </c>
      <c r="N72" s="21" t="s">
        <v>73</v>
      </c>
      <c r="O72" s="21" t="s">
        <v>74</v>
      </c>
      <c r="P72" s="21" t="s">
        <v>75</v>
      </c>
      <c r="Q72" s="21" t="s">
        <v>76</v>
      </c>
      <c r="R72" s="21" t="s">
        <v>77</v>
      </c>
      <c r="S72" s="21" t="s">
        <v>78</v>
      </c>
      <c r="T72" s="21" t="s">
        <v>79</v>
      </c>
      <c r="U72" s="21" t="s">
        <v>80</v>
      </c>
      <c r="V72" s="21" t="s">
        <v>81</v>
      </c>
      <c r="W72" s="21" t="s">
        <v>82</v>
      </c>
      <c r="X72" s="21" t="s">
        <v>83</v>
      </c>
      <c r="Y72" s="22" t="s">
        <v>84</v>
      </c>
    </row>
    <row r="73" spans="1:25" ht="25.5" x14ac:dyDescent="0.25">
      <c r="A73" s="62" t="s">
        <v>85</v>
      </c>
      <c r="B73" s="9">
        <v>1</v>
      </c>
      <c r="C73" s="42" t="s">
        <v>146</v>
      </c>
      <c r="D73" s="42" t="s">
        <v>147</v>
      </c>
      <c r="E73" s="42" t="s">
        <v>85</v>
      </c>
      <c r="F73" s="42" t="s">
        <v>85</v>
      </c>
      <c r="G73" s="42" t="s">
        <v>85</v>
      </c>
      <c r="H73" s="43" t="s">
        <v>88</v>
      </c>
      <c r="I73" s="44">
        <v>2</v>
      </c>
      <c r="J73" s="64"/>
      <c r="K73" s="9">
        <v>1</v>
      </c>
      <c r="L73" s="45"/>
      <c r="M73" s="46"/>
      <c r="N73" s="47">
        <f>IF(M73&gt;0,ROUND(L73/M73,4),0)</f>
        <v>0</v>
      </c>
      <c r="O73" s="48"/>
      <c r="P73" s="49"/>
      <c r="Q73" s="47">
        <f>ROUND(ROUND(N73,4)*(1-O73),4)</f>
        <v>0</v>
      </c>
      <c r="R73" s="47">
        <f>ROUND(ROUND(Q73,4)*(1+P73),4)</f>
        <v>0</v>
      </c>
      <c r="S73" s="47">
        <f>ROUND($I73*Q73,4)</f>
        <v>0</v>
      </c>
      <c r="T73" s="47">
        <f>ROUND($I73*R73,4)</f>
        <v>0</v>
      </c>
      <c r="U73" s="50"/>
      <c r="V73" s="50"/>
      <c r="W73" s="50"/>
      <c r="X73" s="50"/>
      <c r="Y73" s="51"/>
    </row>
    <row r="74" spans="1:25" ht="26.25" thickBot="1" x14ac:dyDescent="0.3">
      <c r="A74" s="63" t="s">
        <v>85</v>
      </c>
      <c r="B74" s="13">
        <v>2</v>
      </c>
      <c r="C74" s="52" t="s">
        <v>148</v>
      </c>
      <c r="D74" s="52" t="s">
        <v>147</v>
      </c>
      <c r="E74" s="52" t="s">
        <v>85</v>
      </c>
      <c r="F74" s="52" t="s">
        <v>85</v>
      </c>
      <c r="G74" s="52" t="s">
        <v>85</v>
      </c>
      <c r="H74" s="53" t="s">
        <v>88</v>
      </c>
      <c r="I74" s="54">
        <v>10</v>
      </c>
      <c r="J74" s="65"/>
      <c r="K74" s="13">
        <v>1</v>
      </c>
      <c r="L74" s="55"/>
      <c r="M74" s="56"/>
      <c r="N74" s="57">
        <f>IF(M74&gt;0,ROUND(L74/M74,4),0)</f>
        <v>0</v>
      </c>
      <c r="O74" s="58"/>
      <c r="P74" s="59"/>
      <c r="Q74" s="57">
        <f>ROUND(ROUND(N74,4)*(1-O74),4)</f>
        <v>0</v>
      </c>
      <c r="R74" s="57">
        <f>ROUND(ROUND(Q74,4)*(1+P74),4)</f>
        <v>0</v>
      </c>
      <c r="S74" s="57">
        <f>ROUND($I74*Q74,4)</f>
        <v>0</v>
      </c>
      <c r="T74" s="57">
        <f>ROUND($I74*R74,4)</f>
        <v>0</v>
      </c>
      <c r="U74" s="60"/>
      <c r="V74" s="60"/>
      <c r="W74" s="60"/>
      <c r="X74" s="60"/>
      <c r="Y74" s="61"/>
    </row>
    <row r="75" spans="1:25" ht="13.5" thickBot="1" x14ac:dyDescent="0.3">
      <c r="R75" s="39" t="s">
        <v>89</v>
      </c>
      <c r="S75" s="40">
        <f>SUM(S73:S74)</f>
        <v>0</v>
      </c>
      <c r="T75" s="41">
        <f>SUM(T73:T74)</f>
        <v>0</v>
      </c>
    </row>
    <row r="77" spans="1:25" ht="13.5" thickBot="1" x14ac:dyDescent="0.3"/>
    <row r="78" spans="1:25" ht="13.5" thickBot="1" x14ac:dyDescent="0.3">
      <c r="A78" s="33" t="s">
        <v>55</v>
      </c>
      <c r="B78" s="36" t="s">
        <v>149</v>
      </c>
      <c r="C78" s="19" t="s">
        <v>150</v>
      </c>
      <c r="D78" s="19"/>
      <c r="E78" s="19"/>
      <c r="F78" s="19"/>
      <c r="G78" s="19"/>
      <c r="H78" s="19" t="s">
        <v>58</v>
      </c>
      <c r="I78" s="19"/>
      <c r="J78" s="8"/>
      <c r="K78" s="7"/>
      <c r="L78" s="19" t="s">
        <v>151</v>
      </c>
      <c r="M78" s="19"/>
      <c r="N78" s="19"/>
      <c r="O78" s="19"/>
      <c r="P78" s="19"/>
      <c r="Q78" s="19"/>
      <c r="R78" s="19"/>
      <c r="S78" s="19"/>
      <c r="T78" s="19"/>
      <c r="U78" s="19"/>
      <c r="V78" s="19"/>
      <c r="W78" s="19"/>
      <c r="X78" s="19"/>
      <c r="Y78" s="8"/>
    </row>
    <row r="79" spans="1:25" ht="51.75" thickBot="1" x14ac:dyDescent="0.3">
      <c r="A79" s="34" t="s">
        <v>60</v>
      </c>
      <c r="B79" s="20" t="s">
        <v>61</v>
      </c>
      <c r="C79" s="21" t="s">
        <v>62</v>
      </c>
      <c r="D79" s="21" t="s">
        <v>63</v>
      </c>
      <c r="E79" s="21" t="s">
        <v>64</v>
      </c>
      <c r="F79" s="21" t="s">
        <v>65</v>
      </c>
      <c r="G79" s="21" t="s">
        <v>66</v>
      </c>
      <c r="H79" s="21" t="s">
        <v>67</v>
      </c>
      <c r="I79" s="21" t="s">
        <v>68</v>
      </c>
      <c r="J79" s="22" t="s">
        <v>69</v>
      </c>
      <c r="K79" s="20" t="s">
        <v>70</v>
      </c>
      <c r="L79" s="21" t="s">
        <v>71</v>
      </c>
      <c r="M79" s="21" t="s">
        <v>72</v>
      </c>
      <c r="N79" s="21" t="s">
        <v>73</v>
      </c>
      <c r="O79" s="21" t="s">
        <v>74</v>
      </c>
      <c r="P79" s="21" t="s">
        <v>75</v>
      </c>
      <c r="Q79" s="21" t="s">
        <v>76</v>
      </c>
      <c r="R79" s="21" t="s">
        <v>77</v>
      </c>
      <c r="S79" s="21" t="s">
        <v>78</v>
      </c>
      <c r="T79" s="21" t="s">
        <v>79</v>
      </c>
      <c r="U79" s="21" t="s">
        <v>80</v>
      </c>
      <c r="V79" s="21" t="s">
        <v>81</v>
      </c>
      <c r="W79" s="21" t="s">
        <v>82</v>
      </c>
      <c r="X79" s="21" t="s">
        <v>83</v>
      </c>
      <c r="Y79" s="22" t="s">
        <v>84</v>
      </c>
    </row>
    <row r="80" spans="1:25" ht="63.75" x14ac:dyDescent="0.25">
      <c r="A80" s="62" t="s">
        <v>85</v>
      </c>
      <c r="B80" s="9">
        <v>1</v>
      </c>
      <c r="C80" s="42" t="s">
        <v>152</v>
      </c>
      <c r="D80" s="42" t="s">
        <v>153</v>
      </c>
      <c r="E80" s="42" t="s">
        <v>85</v>
      </c>
      <c r="F80" s="42" t="s">
        <v>85</v>
      </c>
      <c r="G80" s="42" t="s">
        <v>85</v>
      </c>
      <c r="H80" s="43" t="s">
        <v>88</v>
      </c>
      <c r="I80" s="44">
        <v>10</v>
      </c>
      <c r="J80" s="64"/>
      <c r="K80" s="9">
        <v>1</v>
      </c>
      <c r="L80" s="45"/>
      <c r="M80" s="46"/>
      <c r="N80" s="47">
        <f>IF(M80&gt;0,ROUND(L80/M80,4),0)</f>
        <v>0</v>
      </c>
      <c r="O80" s="48"/>
      <c r="P80" s="49"/>
      <c r="Q80" s="47">
        <f>ROUND(ROUND(N80,4)*(1-O80),4)</f>
        <v>0</v>
      </c>
      <c r="R80" s="47">
        <f>ROUND(ROUND(Q80,4)*(1+P80),4)</f>
        <v>0</v>
      </c>
      <c r="S80" s="47">
        <f>ROUND($I80*Q80,4)</f>
        <v>0</v>
      </c>
      <c r="T80" s="47">
        <f>ROUND($I80*R80,4)</f>
        <v>0</v>
      </c>
      <c r="U80" s="50"/>
      <c r="V80" s="50"/>
      <c r="W80" s="50"/>
      <c r="X80" s="50"/>
      <c r="Y80" s="51"/>
    </row>
    <row r="81" spans="1:25" ht="64.5" thickBot="1" x14ac:dyDescent="0.3">
      <c r="A81" s="63" t="s">
        <v>85</v>
      </c>
      <c r="B81" s="13">
        <v>2</v>
      </c>
      <c r="C81" s="52" t="s">
        <v>154</v>
      </c>
      <c r="D81" s="52" t="s">
        <v>153</v>
      </c>
      <c r="E81" s="52" t="s">
        <v>85</v>
      </c>
      <c r="F81" s="52" t="s">
        <v>85</v>
      </c>
      <c r="G81" s="52" t="s">
        <v>85</v>
      </c>
      <c r="H81" s="53" t="s">
        <v>88</v>
      </c>
      <c r="I81" s="54">
        <v>80</v>
      </c>
      <c r="J81" s="65"/>
      <c r="K81" s="13">
        <v>1</v>
      </c>
      <c r="L81" s="55"/>
      <c r="M81" s="56"/>
      <c r="N81" s="57">
        <f>IF(M81&gt;0,ROUND(L81/M81,4),0)</f>
        <v>0</v>
      </c>
      <c r="O81" s="58"/>
      <c r="P81" s="59"/>
      <c r="Q81" s="57">
        <f>ROUND(ROUND(N81,4)*(1-O81),4)</f>
        <v>0</v>
      </c>
      <c r="R81" s="57">
        <f>ROUND(ROUND(Q81,4)*(1+P81),4)</f>
        <v>0</v>
      </c>
      <c r="S81" s="57">
        <f>ROUND($I81*Q81,4)</f>
        <v>0</v>
      </c>
      <c r="T81" s="57">
        <f>ROUND($I81*R81,4)</f>
        <v>0</v>
      </c>
      <c r="U81" s="60"/>
      <c r="V81" s="60"/>
      <c r="W81" s="60"/>
      <c r="X81" s="60"/>
      <c r="Y81" s="61"/>
    </row>
    <row r="82" spans="1:25" ht="13.5" thickBot="1" x14ac:dyDescent="0.3">
      <c r="R82" s="39" t="s">
        <v>89</v>
      </c>
      <c r="S82" s="40">
        <f>SUM(S80:S81)</f>
        <v>0</v>
      </c>
      <c r="T82" s="41">
        <f>SUM(T80:T81)</f>
        <v>0</v>
      </c>
    </row>
    <row r="84" spans="1:25" ht="13.5" thickBot="1" x14ac:dyDescent="0.3"/>
    <row r="85" spans="1:25" ht="13.5" thickBot="1" x14ac:dyDescent="0.3">
      <c r="A85" s="33" t="s">
        <v>55</v>
      </c>
      <c r="B85" s="36" t="s">
        <v>155</v>
      </c>
      <c r="C85" s="19" t="s">
        <v>156</v>
      </c>
      <c r="D85" s="19"/>
      <c r="E85" s="19"/>
      <c r="F85" s="19"/>
      <c r="G85" s="19"/>
      <c r="H85" s="19" t="s">
        <v>58</v>
      </c>
      <c r="I85" s="19"/>
      <c r="J85" s="8"/>
      <c r="K85" s="7"/>
      <c r="L85" s="19" t="s">
        <v>157</v>
      </c>
      <c r="M85" s="19"/>
      <c r="N85" s="19"/>
      <c r="O85" s="19"/>
      <c r="P85" s="19"/>
      <c r="Q85" s="19"/>
      <c r="R85" s="19"/>
      <c r="S85" s="19"/>
      <c r="T85" s="19"/>
      <c r="U85" s="19"/>
      <c r="V85" s="19"/>
      <c r="W85" s="19"/>
      <c r="X85" s="19"/>
      <c r="Y85" s="8"/>
    </row>
    <row r="86" spans="1:25" ht="51.75" thickBot="1" x14ac:dyDescent="0.3">
      <c r="A86" s="34" t="s">
        <v>60</v>
      </c>
      <c r="B86" s="20" t="s">
        <v>61</v>
      </c>
      <c r="C86" s="21" t="s">
        <v>62</v>
      </c>
      <c r="D86" s="21" t="s">
        <v>63</v>
      </c>
      <c r="E86" s="21" t="s">
        <v>64</v>
      </c>
      <c r="F86" s="21" t="s">
        <v>65</v>
      </c>
      <c r="G86" s="21" t="s">
        <v>66</v>
      </c>
      <c r="H86" s="21" t="s">
        <v>67</v>
      </c>
      <c r="I86" s="21" t="s">
        <v>68</v>
      </c>
      <c r="J86" s="22" t="s">
        <v>69</v>
      </c>
      <c r="K86" s="20" t="s">
        <v>70</v>
      </c>
      <c r="L86" s="21" t="s">
        <v>71</v>
      </c>
      <c r="M86" s="21" t="s">
        <v>72</v>
      </c>
      <c r="N86" s="21" t="s">
        <v>73</v>
      </c>
      <c r="O86" s="21" t="s">
        <v>74</v>
      </c>
      <c r="P86" s="21" t="s">
        <v>75</v>
      </c>
      <c r="Q86" s="21" t="s">
        <v>76</v>
      </c>
      <c r="R86" s="21" t="s">
        <v>77</v>
      </c>
      <c r="S86" s="21" t="s">
        <v>78</v>
      </c>
      <c r="T86" s="21" t="s">
        <v>79</v>
      </c>
      <c r="U86" s="21" t="s">
        <v>80</v>
      </c>
      <c r="V86" s="21" t="s">
        <v>81</v>
      </c>
      <c r="W86" s="21" t="s">
        <v>82</v>
      </c>
      <c r="X86" s="21" t="s">
        <v>83</v>
      </c>
      <c r="Y86" s="22" t="s">
        <v>84</v>
      </c>
    </row>
    <row r="87" spans="1:25" ht="63.75" x14ac:dyDescent="0.25">
      <c r="A87" s="62" t="s">
        <v>85</v>
      </c>
      <c r="B87" s="9">
        <v>1</v>
      </c>
      <c r="C87" s="42" t="s">
        <v>158</v>
      </c>
      <c r="D87" s="42" t="s">
        <v>159</v>
      </c>
      <c r="E87" s="42" t="s">
        <v>85</v>
      </c>
      <c r="F87" s="42" t="s">
        <v>85</v>
      </c>
      <c r="G87" s="42" t="s">
        <v>85</v>
      </c>
      <c r="H87" s="43" t="s">
        <v>88</v>
      </c>
      <c r="I87" s="44">
        <v>1</v>
      </c>
      <c r="J87" s="64"/>
      <c r="K87" s="9">
        <v>1</v>
      </c>
      <c r="L87" s="45"/>
      <c r="M87" s="46"/>
      <c r="N87" s="47">
        <f>IF(M87&gt;0,ROUND(L87/M87,4),0)</f>
        <v>0</v>
      </c>
      <c r="O87" s="48"/>
      <c r="P87" s="49"/>
      <c r="Q87" s="47">
        <f>ROUND(ROUND(N87,4)*(1-O87),4)</f>
        <v>0</v>
      </c>
      <c r="R87" s="47">
        <f>ROUND(ROUND(Q87,4)*(1+P87),4)</f>
        <v>0</v>
      </c>
      <c r="S87" s="47">
        <f>ROUND($I87*Q87,4)</f>
        <v>0</v>
      </c>
      <c r="T87" s="47">
        <f>ROUND($I87*R87,4)</f>
        <v>0</v>
      </c>
      <c r="U87" s="50"/>
      <c r="V87" s="50"/>
      <c r="W87" s="50"/>
      <c r="X87" s="50"/>
      <c r="Y87" s="51"/>
    </row>
    <row r="88" spans="1:25" ht="63.75" x14ac:dyDescent="0.25">
      <c r="A88" s="76" t="s">
        <v>85</v>
      </c>
      <c r="B88" s="11">
        <v>2</v>
      </c>
      <c r="C88" s="66" t="s">
        <v>160</v>
      </c>
      <c r="D88" s="66" t="s">
        <v>161</v>
      </c>
      <c r="E88" s="66" t="s">
        <v>85</v>
      </c>
      <c r="F88" s="66" t="s">
        <v>85</v>
      </c>
      <c r="G88" s="66" t="s">
        <v>85</v>
      </c>
      <c r="H88" s="67" t="s">
        <v>88</v>
      </c>
      <c r="I88" s="68">
        <v>2</v>
      </c>
      <c r="J88" s="77"/>
      <c r="K88" s="11">
        <v>1</v>
      </c>
      <c r="L88" s="69"/>
      <c r="M88" s="70"/>
      <c r="N88" s="71">
        <f>IF(M88&gt;0,ROUND(L88/M88,4),0)</f>
        <v>0</v>
      </c>
      <c r="O88" s="72"/>
      <c r="P88" s="73"/>
      <c r="Q88" s="71">
        <f>ROUND(ROUND(N88,4)*(1-O88),4)</f>
        <v>0</v>
      </c>
      <c r="R88" s="71">
        <f>ROUND(ROUND(Q88,4)*(1+P88),4)</f>
        <v>0</v>
      </c>
      <c r="S88" s="71">
        <f>ROUND($I88*Q88,4)</f>
        <v>0</v>
      </c>
      <c r="T88" s="71">
        <f>ROUND($I88*R88,4)</f>
        <v>0</v>
      </c>
      <c r="U88" s="74"/>
      <c r="V88" s="74"/>
      <c r="W88" s="74"/>
      <c r="X88" s="74"/>
      <c r="Y88" s="75"/>
    </row>
    <row r="89" spans="1:25" ht="63.75" x14ac:dyDescent="0.25">
      <c r="A89" s="76" t="s">
        <v>85</v>
      </c>
      <c r="B89" s="11">
        <v>3</v>
      </c>
      <c r="C89" s="66" t="s">
        <v>162</v>
      </c>
      <c r="D89" s="66" t="s">
        <v>163</v>
      </c>
      <c r="E89" s="66" t="s">
        <v>85</v>
      </c>
      <c r="F89" s="66" t="s">
        <v>85</v>
      </c>
      <c r="G89" s="66" t="s">
        <v>85</v>
      </c>
      <c r="H89" s="67" t="s">
        <v>88</v>
      </c>
      <c r="I89" s="68">
        <v>1</v>
      </c>
      <c r="J89" s="77"/>
      <c r="K89" s="11">
        <v>1</v>
      </c>
      <c r="L89" s="69"/>
      <c r="M89" s="70"/>
      <c r="N89" s="71">
        <f>IF(M89&gt;0,ROUND(L89/M89,4),0)</f>
        <v>0</v>
      </c>
      <c r="O89" s="72"/>
      <c r="P89" s="73"/>
      <c r="Q89" s="71">
        <f>ROUND(ROUND(N89,4)*(1-O89),4)</f>
        <v>0</v>
      </c>
      <c r="R89" s="71">
        <f>ROUND(ROUND(Q89,4)*(1+P89),4)</f>
        <v>0</v>
      </c>
      <c r="S89" s="71">
        <f>ROUND($I89*Q89,4)</f>
        <v>0</v>
      </c>
      <c r="T89" s="71">
        <f>ROUND($I89*R89,4)</f>
        <v>0</v>
      </c>
      <c r="U89" s="74"/>
      <c r="V89" s="74"/>
      <c r="W89" s="74"/>
      <c r="X89" s="74"/>
      <c r="Y89" s="75"/>
    </row>
    <row r="90" spans="1:25" ht="64.5" thickBot="1" x14ac:dyDescent="0.3">
      <c r="A90" s="63" t="s">
        <v>85</v>
      </c>
      <c r="B90" s="13">
        <v>4</v>
      </c>
      <c r="C90" s="52" t="s">
        <v>164</v>
      </c>
      <c r="D90" s="52" t="s">
        <v>165</v>
      </c>
      <c r="E90" s="52" t="s">
        <v>85</v>
      </c>
      <c r="F90" s="52" t="s">
        <v>85</v>
      </c>
      <c r="G90" s="52" t="s">
        <v>85</v>
      </c>
      <c r="H90" s="53" t="s">
        <v>88</v>
      </c>
      <c r="I90" s="54">
        <v>1</v>
      </c>
      <c r="J90" s="65"/>
      <c r="K90" s="13">
        <v>1</v>
      </c>
      <c r="L90" s="55"/>
      <c r="M90" s="56"/>
      <c r="N90" s="57">
        <f>IF(M90&gt;0,ROUND(L90/M90,4),0)</f>
        <v>0</v>
      </c>
      <c r="O90" s="58"/>
      <c r="P90" s="59"/>
      <c r="Q90" s="57">
        <f>ROUND(ROUND(N90,4)*(1-O90),4)</f>
        <v>0</v>
      </c>
      <c r="R90" s="57">
        <f>ROUND(ROUND(Q90,4)*(1+P90),4)</f>
        <v>0</v>
      </c>
      <c r="S90" s="57">
        <f>ROUND($I90*Q90,4)</f>
        <v>0</v>
      </c>
      <c r="T90" s="57">
        <f>ROUND($I90*R90,4)</f>
        <v>0</v>
      </c>
      <c r="U90" s="60"/>
      <c r="V90" s="60"/>
      <c r="W90" s="60"/>
      <c r="X90" s="60"/>
      <c r="Y90" s="61"/>
    </row>
    <row r="91" spans="1:25" ht="13.5" thickBot="1" x14ac:dyDescent="0.3">
      <c r="R91" s="39" t="s">
        <v>89</v>
      </c>
      <c r="S91" s="40">
        <f>SUM(S87:S90)</f>
        <v>0</v>
      </c>
      <c r="T91" s="41">
        <f>SUM(T87:T90)</f>
        <v>0</v>
      </c>
    </row>
    <row r="93" spans="1:25" ht="13.5" thickBot="1" x14ac:dyDescent="0.3"/>
    <row r="94" spans="1:25" ht="13.5" thickBot="1" x14ac:dyDescent="0.3">
      <c r="A94" s="33" t="s">
        <v>55</v>
      </c>
      <c r="B94" s="36" t="s">
        <v>166</v>
      </c>
      <c r="C94" s="19" t="s">
        <v>167</v>
      </c>
      <c r="D94" s="19"/>
      <c r="E94" s="19"/>
      <c r="F94" s="19"/>
      <c r="G94" s="19"/>
      <c r="H94" s="19" t="s">
        <v>168</v>
      </c>
      <c r="I94" s="19"/>
      <c r="J94" s="8"/>
      <c r="K94" s="7"/>
      <c r="L94" s="19" t="s">
        <v>169</v>
      </c>
      <c r="M94" s="19"/>
      <c r="N94" s="19"/>
      <c r="O94" s="19"/>
      <c r="P94" s="19"/>
      <c r="Q94" s="19"/>
      <c r="R94" s="19"/>
      <c r="S94" s="19"/>
      <c r="T94" s="19"/>
      <c r="U94" s="19"/>
      <c r="V94" s="19"/>
      <c r="W94" s="19"/>
      <c r="X94" s="19"/>
      <c r="Y94" s="8"/>
    </row>
    <row r="95" spans="1:25" ht="51.75" thickBot="1" x14ac:dyDescent="0.3">
      <c r="A95" s="34" t="s">
        <v>60</v>
      </c>
      <c r="B95" s="20" t="s">
        <v>61</v>
      </c>
      <c r="C95" s="21" t="s">
        <v>62</v>
      </c>
      <c r="D95" s="21" t="s">
        <v>63</v>
      </c>
      <c r="E95" s="21" t="s">
        <v>64</v>
      </c>
      <c r="F95" s="21" t="s">
        <v>65</v>
      </c>
      <c r="G95" s="21" t="s">
        <v>66</v>
      </c>
      <c r="H95" s="21" t="s">
        <v>67</v>
      </c>
      <c r="I95" s="21" t="s">
        <v>68</v>
      </c>
      <c r="J95" s="22" t="s">
        <v>69</v>
      </c>
      <c r="K95" s="20" t="s">
        <v>70</v>
      </c>
      <c r="L95" s="21" t="s">
        <v>71</v>
      </c>
      <c r="M95" s="21" t="s">
        <v>72</v>
      </c>
      <c r="N95" s="21" t="s">
        <v>73</v>
      </c>
      <c r="O95" s="21" t="s">
        <v>74</v>
      </c>
      <c r="P95" s="21" t="s">
        <v>75</v>
      </c>
      <c r="Q95" s="21" t="s">
        <v>76</v>
      </c>
      <c r="R95" s="21" t="s">
        <v>77</v>
      </c>
      <c r="S95" s="21" t="s">
        <v>78</v>
      </c>
      <c r="T95" s="21" t="s">
        <v>79</v>
      </c>
      <c r="U95" s="21" t="s">
        <v>80</v>
      </c>
      <c r="V95" s="21" t="s">
        <v>81</v>
      </c>
      <c r="W95" s="21" t="s">
        <v>82</v>
      </c>
      <c r="X95" s="21" t="s">
        <v>83</v>
      </c>
      <c r="Y95" s="22" t="s">
        <v>84</v>
      </c>
    </row>
    <row r="96" spans="1:25" ht="51" x14ac:dyDescent="0.25">
      <c r="A96" s="62" t="s">
        <v>85</v>
      </c>
      <c r="B96" s="9">
        <v>1</v>
      </c>
      <c r="C96" s="42" t="s">
        <v>170</v>
      </c>
      <c r="D96" s="42" t="s">
        <v>171</v>
      </c>
      <c r="E96" s="42" t="s">
        <v>85</v>
      </c>
      <c r="F96" s="42" t="s">
        <v>85</v>
      </c>
      <c r="G96" s="42" t="s">
        <v>85</v>
      </c>
      <c r="H96" s="43" t="s">
        <v>88</v>
      </c>
      <c r="I96" s="44">
        <v>80</v>
      </c>
      <c r="J96" s="64"/>
      <c r="K96" s="9">
        <v>1</v>
      </c>
      <c r="L96" s="45"/>
      <c r="M96" s="46"/>
      <c r="N96" s="47">
        <f>IF(M96&gt;0,ROUND(L96/M96,4),0)</f>
        <v>0</v>
      </c>
      <c r="O96" s="48"/>
      <c r="P96" s="49"/>
      <c r="Q96" s="47">
        <f>ROUND(ROUND(N96,4)*(1-O96),4)</f>
        <v>0</v>
      </c>
      <c r="R96" s="47">
        <f>ROUND(ROUND(Q96,4)*(1+P96),4)</f>
        <v>0</v>
      </c>
      <c r="S96" s="47">
        <f>ROUND($I96*Q96,4)</f>
        <v>0</v>
      </c>
      <c r="T96" s="47">
        <f>ROUND($I96*R96,4)</f>
        <v>0</v>
      </c>
      <c r="U96" s="50"/>
      <c r="V96" s="50"/>
      <c r="W96" s="50"/>
      <c r="X96" s="50"/>
      <c r="Y96" s="51"/>
    </row>
    <row r="97" spans="1:25" ht="51.75" thickBot="1" x14ac:dyDescent="0.3">
      <c r="A97" s="63" t="s">
        <v>85</v>
      </c>
      <c r="B97" s="13">
        <v>2</v>
      </c>
      <c r="C97" s="52" t="s">
        <v>172</v>
      </c>
      <c r="D97" s="52" t="s">
        <v>173</v>
      </c>
      <c r="E97" s="52" t="s">
        <v>85</v>
      </c>
      <c r="F97" s="52" t="s">
        <v>85</v>
      </c>
      <c r="G97" s="52" t="s">
        <v>85</v>
      </c>
      <c r="H97" s="53" t="s">
        <v>88</v>
      </c>
      <c r="I97" s="54">
        <v>70</v>
      </c>
      <c r="J97" s="65"/>
      <c r="K97" s="13">
        <v>1</v>
      </c>
      <c r="L97" s="55"/>
      <c r="M97" s="56"/>
      <c r="N97" s="57">
        <f>IF(M97&gt;0,ROUND(L97/M97,4),0)</f>
        <v>0</v>
      </c>
      <c r="O97" s="58"/>
      <c r="P97" s="59"/>
      <c r="Q97" s="57">
        <f>ROUND(ROUND(N97,4)*(1-O97),4)</f>
        <v>0</v>
      </c>
      <c r="R97" s="57">
        <f>ROUND(ROUND(Q97,4)*(1+P97),4)</f>
        <v>0</v>
      </c>
      <c r="S97" s="57">
        <f>ROUND($I97*Q97,4)</f>
        <v>0</v>
      </c>
      <c r="T97" s="57">
        <f>ROUND($I97*R97,4)</f>
        <v>0</v>
      </c>
      <c r="U97" s="60"/>
      <c r="V97" s="60"/>
      <c r="W97" s="60"/>
      <c r="X97" s="60"/>
      <c r="Y97" s="61"/>
    </row>
    <row r="98" spans="1:25" ht="13.5" thickBot="1" x14ac:dyDescent="0.3">
      <c r="R98" s="39" t="s">
        <v>89</v>
      </c>
      <c r="S98" s="40">
        <f>SUM(S96:S97)</f>
        <v>0</v>
      </c>
      <c r="T98" s="41">
        <f>SUM(T96:T97)</f>
        <v>0</v>
      </c>
    </row>
  </sheetData>
  <sheetProtection algorithmName="SHA-512" hashValue="kMi19JZsIVqSDSddfsZkczs8DzSlYQCBuGBrvDwgAfLXca2LBuh8mk+vt8+BBA6eFhQZZzbsY0twp9ZHmW/nLg==" saltValue="RpCV2UHpseiZQwcXQF3m0w==" spinCount="100000" sheet="1" objects="1" scenarios="1"/>
  <pageMargins left="0.78740157021416557" right="0.78740157021416557" top="0.78740157021416557" bottom="0.78740157021416557" header="0.59055116441514754" footer="0.59055116441514754"/>
  <pageSetup paperSize="9" scale="32" fitToHeight="0" pageOrder="overThenDown" orientation="landscape" r:id="rId1"/>
  <headerFooter>
    <oddHeader>&amp;ROBR-8A</oddHeader>
    <oddFooter>&amp;LJN št. 16-09/20&amp;RStran &amp;P od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Y38"/>
  <sheetViews>
    <sheetView topLeftCell="B1" workbookViewId="0"/>
  </sheetViews>
  <sheetFormatPr defaultRowHeight="12.75" x14ac:dyDescent="0.25"/>
  <cols>
    <col min="1" max="1" width="15.7109375" style="1" hidden="1" customWidth="1"/>
    <col min="2" max="2" width="7.28515625" style="1" customWidth="1"/>
    <col min="3" max="3" width="30.85546875" style="1" customWidth="1"/>
    <col min="4" max="4" width="63.5703125" style="1" customWidth="1"/>
    <col min="5" max="5" width="34" style="1" customWidth="1"/>
    <col min="6" max="6" width="32.28515625" style="1" customWidth="1"/>
    <col min="7" max="7" width="9.140625" style="1"/>
    <col min="8" max="8" width="5.7109375" style="1" customWidth="1"/>
    <col min="9" max="9" width="10" style="1" customWidth="1"/>
    <col min="10" max="10" width="7.28515625" style="1" customWidth="1"/>
    <col min="11" max="11" width="4.7109375" style="1" customWidth="1"/>
    <col min="12" max="12" width="13.7109375" style="1" customWidth="1"/>
    <col min="13" max="13" width="10.7109375" style="1" customWidth="1"/>
    <col min="14" max="14" width="13.7109375" style="1" customWidth="1"/>
    <col min="15" max="15" width="10.7109375" style="1" customWidth="1"/>
    <col min="16" max="16" width="7.7109375" style="1" customWidth="1"/>
    <col min="17" max="18" width="13.7109375" style="1" customWidth="1"/>
    <col min="19" max="20" width="17.28515625" style="1" customWidth="1"/>
    <col min="21" max="21" width="20.7109375" style="1" customWidth="1"/>
    <col min="22" max="22" width="25.7109375" style="1" customWidth="1"/>
    <col min="23" max="23" width="20.7109375" style="1" customWidth="1"/>
    <col min="24" max="24" width="12.7109375" style="1" customWidth="1"/>
    <col min="25" max="25" width="25.7109375" style="1" customWidth="1"/>
    <col min="26" max="16384" width="9.140625" style="1"/>
  </cols>
  <sheetData>
    <row r="4" spans="1:25" ht="15.75" x14ac:dyDescent="0.25">
      <c r="C4" s="78" t="s">
        <v>52</v>
      </c>
    </row>
    <row r="5" spans="1:25" ht="18" x14ac:dyDescent="0.25">
      <c r="B5" s="79" t="s">
        <v>174</v>
      </c>
      <c r="C5" s="2" t="s">
        <v>175</v>
      </c>
    </row>
    <row r="7" spans="1:25" x14ac:dyDescent="0.25">
      <c r="C7" s="80" t="str">
        <f>IF('2. Podatki o ponudniku'!C5&lt;&gt;"","Naziv ponudnika: " &amp; '2. Podatki o ponudniku'!C5,"")</f>
        <v/>
      </c>
    </row>
    <row r="8" spans="1:25" x14ac:dyDescent="0.25">
      <c r="C8" s="80" t="str">
        <f>IF('2. Podatki o ponudniku'!C7&lt;&gt;"","Identifikacijska številka za DDV: " &amp; '2. Podatki o ponudniku'!C7,"")</f>
        <v/>
      </c>
    </row>
    <row r="10" spans="1:25" ht="13.5" thickBot="1" x14ac:dyDescent="0.3"/>
    <row r="11" spans="1:25" ht="13.5" thickBot="1" x14ac:dyDescent="0.3">
      <c r="A11" s="33" t="s">
        <v>55</v>
      </c>
      <c r="B11" s="36" t="s">
        <v>56</v>
      </c>
      <c r="C11" s="19" t="s">
        <v>176</v>
      </c>
      <c r="D11" s="19"/>
      <c r="E11" s="19"/>
      <c r="F11" s="19"/>
      <c r="G11" s="19"/>
      <c r="H11" s="19" t="s">
        <v>168</v>
      </c>
      <c r="I11" s="19"/>
      <c r="J11" s="8"/>
      <c r="K11" s="7"/>
      <c r="L11" s="19" t="s">
        <v>177</v>
      </c>
      <c r="M11" s="19"/>
      <c r="N11" s="19"/>
      <c r="O11" s="19"/>
      <c r="P11" s="19"/>
      <c r="Q11" s="19"/>
      <c r="R11" s="19"/>
      <c r="S11" s="19"/>
      <c r="T11" s="19"/>
      <c r="U11" s="19"/>
      <c r="V11" s="19"/>
      <c r="W11" s="19"/>
      <c r="X11" s="19"/>
      <c r="Y11" s="8"/>
    </row>
    <row r="12" spans="1:25" ht="51.75" thickBot="1" x14ac:dyDescent="0.3">
      <c r="A12" s="34" t="s">
        <v>60</v>
      </c>
      <c r="B12" s="20" t="s">
        <v>61</v>
      </c>
      <c r="C12" s="21" t="s">
        <v>62</v>
      </c>
      <c r="D12" s="21" t="s">
        <v>63</v>
      </c>
      <c r="E12" s="21" t="s">
        <v>64</v>
      </c>
      <c r="F12" s="21" t="s">
        <v>65</v>
      </c>
      <c r="G12" s="21" t="s">
        <v>66</v>
      </c>
      <c r="H12" s="21" t="s">
        <v>67</v>
      </c>
      <c r="I12" s="21" t="s">
        <v>68</v>
      </c>
      <c r="J12" s="22" t="s">
        <v>69</v>
      </c>
      <c r="K12" s="20" t="s">
        <v>70</v>
      </c>
      <c r="L12" s="21" t="s">
        <v>71</v>
      </c>
      <c r="M12" s="21" t="s">
        <v>72</v>
      </c>
      <c r="N12" s="21" t="s">
        <v>73</v>
      </c>
      <c r="O12" s="21" t="s">
        <v>74</v>
      </c>
      <c r="P12" s="21" t="s">
        <v>75</v>
      </c>
      <c r="Q12" s="21" t="s">
        <v>76</v>
      </c>
      <c r="R12" s="21" t="s">
        <v>77</v>
      </c>
      <c r="S12" s="21" t="s">
        <v>78</v>
      </c>
      <c r="T12" s="21" t="s">
        <v>79</v>
      </c>
      <c r="U12" s="21" t="s">
        <v>80</v>
      </c>
      <c r="V12" s="21" t="s">
        <v>81</v>
      </c>
      <c r="W12" s="21" t="s">
        <v>82</v>
      </c>
      <c r="X12" s="21" t="s">
        <v>83</v>
      </c>
      <c r="Y12" s="22" t="s">
        <v>84</v>
      </c>
    </row>
    <row r="13" spans="1:25" ht="51" x14ac:dyDescent="0.25">
      <c r="A13" s="62" t="s">
        <v>85</v>
      </c>
      <c r="B13" s="9">
        <v>1</v>
      </c>
      <c r="C13" s="42" t="s">
        <v>178</v>
      </c>
      <c r="D13" s="42" t="s">
        <v>179</v>
      </c>
      <c r="E13" s="42" t="s">
        <v>180</v>
      </c>
      <c r="F13" s="42" t="s">
        <v>85</v>
      </c>
      <c r="G13" s="42" t="s">
        <v>85</v>
      </c>
      <c r="H13" s="43" t="s">
        <v>88</v>
      </c>
      <c r="I13" s="44">
        <v>27</v>
      </c>
      <c r="J13" s="64"/>
      <c r="K13" s="9">
        <v>1</v>
      </c>
      <c r="L13" s="45"/>
      <c r="M13" s="46"/>
      <c r="N13" s="47">
        <f>IF(M13&gt;0,ROUND(L13/M13,4),0)</f>
        <v>0</v>
      </c>
      <c r="O13" s="48"/>
      <c r="P13" s="49"/>
      <c r="Q13" s="47">
        <f>ROUND(ROUND(N13,4)*(1-O13),4)</f>
        <v>0</v>
      </c>
      <c r="R13" s="47">
        <f>ROUND(ROUND(Q13,4)*(1+P13),4)</f>
        <v>0</v>
      </c>
      <c r="S13" s="47">
        <f>ROUND($I13*Q13,4)</f>
        <v>0</v>
      </c>
      <c r="T13" s="47">
        <f>ROUND($I13*R13,4)</f>
        <v>0</v>
      </c>
      <c r="U13" s="50"/>
      <c r="V13" s="50"/>
      <c r="W13" s="50"/>
      <c r="X13" s="50"/>
      <c r="Y13" s="51"/>
    </row>
    <row r="14" spans="1:25" ht="127.5" x14ac:dyDescent="0.25">
      <c r="A14" s="76" t="s">
        <v>85</v>
      </c>
      <c r="B14" s="11">
        <v>2</v>
      </c>
      <c r="C14" s="66" t="s">
        <v>181</v>
      </c>
      <c r="D14" s="66" t="s">
        <v>182</v>
      </c>
      <c r="E14" s="66" t="s">
        <v>85</v>
      </c>
      <c r="F14" s="66" t="s">
        <v>85</v>
      </c>
      <c r="G14" s="66" t="s">
        <v>85</v>
      </c>
      <c r="H14" s="67" t="s">
        <v>88</v>
      </c>
      <c r="I14" s="68">
        <v>252</v>
      </c>
      <c r="J14" s="77"/>
      <c r="K14" s="11">
        <v>1</v>
      </c>
      <c r="L14" s="69"/>
      <c r="M14" s="70"/>
      <c r="N14" s="71">
        <f>IF(M14&gt;0,ROUND(L14/M14,4),0)</f>
        <v>0</v>
      </c>
      <c r="O14" s="72"/>
      <c r="P14" s="73"/>
      <c r="Q14" s="71">
        <f>ROUND(ROUND(N14,4)*(1-O14),4)</f>
        <v>0</v>
      </c>
      <c r="R14" s="71">
        <f>ROUND(ROUND(Q14,4)*(1+P14),4)</f>
        <v>0</v>
      </c>
      <c r="S14" s="71">
        <f>ROUND($I14*Q14,4)</f>
        <v>0</v>
      </c>
      <c r="T14" s="71">
        <f>ROUND($I14*R14,4)</f>
        <v>0</v>
      </c>
      <c r="U14" s="74"/>
      <c r="V14" s="74"/>
      <c r="W14" s="74"/>
      <c r="X14" s="74"/>
      <c r="Y14" s="75"/>
    </row>
    <row r="15" spans="1:25" ht="77.25" thickBot="1" x14ac:dyDescent="0.3">
      <c r="A15" s="63" t="s">
        <v>85</v>
      </c>
      <c r="B15" s="13">
        <v>3</v>
      </c>
      <c r="C15" s="52" t="s">
        <v>183</v>
      </c>
      <c r="D15" s="52" t="s">
        <v>184</v>
      </c>
      <c r="E15" s="52" t="s">
        <v>85</v>
      </c>
      <c r="F15" s="52" t="s">
        <v>85</v>
      </c>
      <c r="G15" s="52" t="s">
        <v>85</v>
      </c>
      <c r="H15" s="53" t="s">
        <v>88</v>
      </c>
      <c r="I15" s="54">
        <v>15</v>
      </c>
      <c r="J15" s="65"/>
      <c r="K15" s="13">
        <v>1</v>
      </c>
      <c r="L15" s="55"/>
      <c r="M15" s="56"/>
      <c r="N15" s="57">
        <f>IF(M15&gt;0,ROUND(L15/M15,4),0)</f>
        <v>0</v>
      </c>
      <c r="O15" s="58"/>
      <c r="P15" s="59"/>
      <c r="Q15" s="57">
        <f>ROUND(ROUND(N15,4)*(1-O15),4)</f>
        <v>0</v>
      </c>
      <c r="R15" s="57">
        <f>ROUND(ROUND(Q15,4)*(1+P15),4)</f>
        <v>0</v>
      </c>
      <c r="S15" s="57">
        <f>ROUND($I15*Q15,4)</f>
        <v>0</v>
      </c>
      <c r="T15" s="57">
        <f>ROUND($I15*R15,4)</f>
        <v>0</v>
      </c>
      <c r="U15" s="60"/>
      <c r="V15" s="60"/>
      <c r="W15" s="60"/>
      <c r="X15" s="60"/>
      <c r="Y15" s="61"/>
    </row>
    <row r="16" spans="1:25" ht="13.5" thickBot="1" x14ac:dyDescent="0.3">
      <c r="R16" s="39" t="s">
        <v>89</v>
      </c>
      <c r="S16" s="40">
        <f>SUM(S13:S15)</f>
        <v>0</v>
      </c>
      <c r="T16" s="41">
        <f>SUM(T13:T15)</f>
        <v>0</v>
      </c>
    </row>
    <row r="18" spans="1:25" ht="13.5" thickBot="1" x14ac:dyDescent="0.3"/>
    <row r="19" spans="1:25" ht="13.5" thickBot="1" x14ac:dyDescent="0.3">
      <c r="A19" s="33" t="s">
        <v>55</v>
      </c>
      <c r="B19" s="36" t="s">
        <v>90</v>
      </c>
      <c r="C19" s="19" t="s">
        <v>185</v>
      </c>
      <c r="D19" s="19"/>
      <c r="E19" s="19"/>
      <c r="F19" s="19"/>
      <c r="G19" s="19"/>
      <c r="H19" s="19" t="s">
        <v>58</v>
      </c>
      <c r="I19" s="19"/>
      <c r="J19" s="8"/>
      <c r="K19" s="7"/>
      <c r="L19" s="19" t="s">
        <v>186</v>
      </c>
      <c r="M19" s="19"/>
      <c r="N19" s="19"/>
      <c r="O19" s="19"/>
      <c r="P19" s="19"/>
      <c r="Q19" s="19"/>
      <c r="R19" s="19"/>
      <c r="S19" s="19"/>
      <c r="T19" s="19"/>
      <c r="U19" s="19"/>
      <c r="V19" s="19"/>
      <c r="W19" s="19"/>
      <c r="X19" s="19"/>
      <c r="Y19" s="8"/>
    </row>
    <row r="20" spans="1:25" ht="51.75" thickBot="1" x14ac:dyDescent="0.3">
      <c r="A20" s="34" t="s">
        <v>60</v>
      </c>
      <c r="B20" s="20" t="s">
        <v>61</v>
      </c>
      <c r="C20" s="21" t="s">
        <v>62</v>
      </c>
      <c r="D20" s="21" t="s">
        <v>63</v>
      </c>
      <c r="E20" s="21" t="s">
        <v>64</v>
      </c>
      <c r="F20" s="21" t="s">
        <v>65</v>
      </c>
      <c r="G20" s="21" t="s">
        <v>66</v>
      </c>
      <c r="H20" s="21" t="s">
        <v>67</v>
      </c>
      <c r="I20" s="21" t="s">
        <v>68</v>
      </c>
      <c r="J20" s="22" t="s">
        <v>69</v>
      </c>
      <c r="K20" s="20" t="s">
        <v>70</v>
      </c>
      <c r="L20" s="21" t="s">
        <v>71</v>
      </c>
      <c r="M20" s="21" t="s">
        <v>72</v>
      </c>
      <c r="N20" s="21" t="s">
        <v>73</v>
      </c>
      <c r="O20" s="21" t="s">
        <v>74</v>
      </c>
      <c r="P20" s="21" t="s">
        <v>75</v>
      </c>
      <c r="Q20" s="21" t="s">
        <v>76</v>
      </c>
      <c r="R20" s="21" t="s">
        <v>77</v>
      </c>
      <c r="S20" s="21" t="s">
        <v>78</v>
      </c>
      <c r="T20" s="21" t="s">
        <v>79</v>
      </c>
      <c r="U20" s="21" t="s">
        <v>80</v>
      </c>
      <c r="V20" s="21" t="s">
        <v>81</v>
      </c>
      <c r="W20" s="21" t="s">
        <v>82</v>
      </c>
      <c r="X20" s="21" t="s">
        <v>83</v>
      </c>
      <c r="Y20" s="22" t="s">
        <v>84</v>
      </c>
    </row>
    <row r="21" spans="1:25" ht="114.75" x14ac:dyDescent="0.25">
      <c r="A21" s="62" t="s">
        <v>85</v>
      </c>
      <c r="B21" s="9">
        <v>1</v>
      </c>
      <c r="C21" s="42" t="s">
        <v>187</v>
      </c>
      <c r="D21" s="42" t="s">
        <v>188</v>
      </c>
      <c r="E21" s="42" t="s">
        <v>189</v>
      </c>
      <c r="F21" s="42" t="s">
        <v>85</v>
      </c>
      <c r="G21" s="42" t="s">
        <v>85</v>
      </c>
      <c r="H21" s="43" t="s">
        <v>88</v>
      </c>
      <c r="I21" s="44">
        <v>3</v>
      </c>
      <c r="J21" s="64"/>
      <c r="K21" s="9">
        <v>1</v>
      </c>
      <c r="L21" s="45"/>
      <c r="M21" s="46"/>
      <c r="N21" s="47">
        <f>IF(M21&gt;0,ROUND(L21/M21,4),0)</f>
        <v>0</v>
      </c>
      <c r="O21" s="48"/>
      <c r="P21" s="49"/>
      <c r="Q21" s="47">
        <f>ROUND(ROUND(N21,4)*(1-O21),4)</f>
        <v>0</v>
      </c>
      <c r="R21" s="47">
        <f>ROUND(ROUND(Q21,4)*(1+P21),4)</f>
        <v>0</v>
      </c>
      <c r="S21" s="47">
        <f>ROUND($I21*Q21,4)</f>
        <v>0</v>
      </c>
      <c r="T21" s="47">
        <f>ROUND($I21*R21,4)</f>
        <v>0</v>
      </c>
      <c r="U21" s="50"/>
      <c r="V21" s="50"/>
      <c r="W21" s="50"/>
      <c r="X21" s="50"/>
      <c r="Y21" s="51"/>
    </row>
    <row r="22" spans="1:25" ht="166.5" thickBot="1" x14ac:dyDescent="0.3">
      <c r="A22" s="63" t="s">
        <v>85</v>
      </c>
      <c r="B22" s="13">
        <v>2</v>
      </c>
      <c r="C22" s="52" t="s">
        <v>187</v>
      </c>
      <c r="D22" s="52" t="s">
        <v>190</v>
      </c>
      <c r="E22" s="52" t="s">
        <v>191</v>
      </c>
      <c r="F22" s="52" t="s">
        <v>192</v>
      </c>
      <c r="G22" s="52" t="s">
        <v>85</v>
      </c>
      <c r="H22" s="53" t="s">
        <v>88</v>
      </c>
      <c r="I22" s="54">
        <v>30</v>
      </c>
      <c r="J22" s="65"/>
      <c r="K22" s="13">
        <v>1</v>
      </c>
      <c r="L22" s="55"/>
      <c r="M22" s="56"/>
      <c r="N22" s="57">
        <f>IF(M22&gt;0,ROUND(L22/M22,4),0)</f>
        <v>0</v>
      </c>
      <c r="O22" s="58"/>
      <c r="P22" s="59"/>
      <c r="Q22" s="57">
        <f>ROUND(ROUND(N22,4)*(1-O22),4)</f>
        <v>0</v>
      </c>
      <c r="R22" s="57">
        <f>ROUND(ROUND(Q22,4)*(1+P22),4)</f>
        <v>0</v>
      </c>
      <c r="S22" s="57">
        <f>ROUND($I22*Q22,4)</f>
        <v>0</v>
      </c>
      <c r="T22" s="57">
        <f>ROUND($I22*R22,4)</f>
        <v>0</v>
      </c>
      <c r="U22" s="60"/>
      <c r="V22" s="60"/>
      <c r="W22" s="60"/>
      <c r="X22" s="60"/>
      <c r="Y22" s="61"/>
    </row>
    <row r="23" spans="1:25" ht="13.5" thickBot="1" x14ac:dyDescent="0.3">
      <c r="R23" s="39" t="s">
        <v>89</v>
      </c>
      <c r="S23" s="40">
        <f>SUM(S21:S22)</f>
        <v>0</v>
      </c>
      <c r="T23" s="41">
        <f>SUM(T21:T22)</f>
        <v>0</v>
      </c>
    </row>
    <row r="25" spans="1:25" ht="13.5" thickBot="1" x14ac:dyDescent="0.3"/>
    <row r="26" spans="1:25" ht="13.5" thickBot="1" x14ac:dyDescent="0.3">
      <c r="A26" s="33" t="s">
        <v>55</v>
      </c>
      <c r="B26" s="36" t="s">
        <v>95</v>
      </c>
      <c r="C26" s="19" t="s">
        <v>193</v>
      </c>
      <c r="D26" s="19"/>
      <c r="E26" s="19"/>
      <c r="F26" s="19"/>
      <c r="G26" s="19"/>
      <c r="H26" s="19" t="s">
        <v>58</v>
      </c>
      <c r="I26" s="19"/>
      <c r="J26" s="8"/>
      <c r="K26" s="7"/>
      <c r="L26" s="19" t="s">
        <v>194</v>
      </c>
      <c r="M26" s="19"/>
      <c r="N26" s="19"/>
      <c r="O26" s="19"/>
      <c r="P26" s="19"/>
      <c r="Q26" s="19"/>
      <c r="R26" s="19"/>
      <c r="S26" s="19"/>
      <c r="T26" s="19"/>
      <c r="U26" s="19"/>
      <c r="V26" s="19"/>
      <c r="W26" s="19"/>
      <c r="X26" s="19"/>
      <c r="Y26" s="8"/>
    </row>
    <row r="27" spans="1:25" ht="51.75" thickBot="1" x14ac:dyDescent="0.3">
      <c r="A27" s="34" t="s">
        <v>60</v>
      </c>
      <c r="B27" s="20" t="s">
        <v>61</v>
      </c>
      <c r="C27" s="21" t="s">
        <v>62</v>
      </c>
      <c r="D27" s="21" t="s">
        <v>63</v>
      </c>
      <c r="E27" s="21" t="s">
        <v>64</v>
      </c>
      <c r="F27" s="21" t="s">
        <v>65</v>
      </c>
      <c r="G27" s="21" t="s">
        <v>66</v>
      </c>
      <c r="H27" s="21" t="s">
        <v>67</v>
      </c>
      <c r="I27" s="21" t="s">
        <v>68</v>
      </c>
      <c r="J27" s="22" t="s">
        <v>69</v>
      </c>
      <c r="K27" s="20" t="s">
        <v>70</v>
      </c>
      <c r="L27" s="21" t="s">
        <v>71</v>
      </c>
      <c r="M27" s="21" t="s">
        <v>72</v>
      </c>
      <c r="N27" s="21" t="s">
        <v>73</v>
      </c>
      <c r="O27" s="21" t="s">
        <v>74</v>
      </c>
      <c r="P27" s="21" t="s">
        <v>75</v>
      </c>
      <c r="Q27" s="21" t="s">
        <v>76</v>
      </c>
      <c r="R27" s="21" t="s">
        <v>77</v>
      </c>
      <c r="S27" s="21" t="s">
        <v>78</v>
      </c>
      <c r="T27" s="21" t="s">
        <v>79</v>
      </c>
      <c r="U27" s="21" t="s">
        <v>80</v>
      </c>
      <c r="V27" s="21" t="s">
        <v>81</v>
      </c>
      <c r="W27" s="21" t="s">
        <v>82</v>
      </c>
      <c r="X27" s="21" t="s">
        <v>83</v>
      </c>
      <c r="Y27" s="22" t="s">
        <v>84</v>
      </c>
    </row>
    <row r="28" spans="1:25" ht="39" thickBot="1" x14ac:dyDescent="0.3">
      <c r="A28" s="35" t="s">
        <v>85</v>
      </c>
      <c r="B28" s="37">
        <v>1</v>
      </c>
      <c r="C28" s="23" t="s">
        <v>195</v>
      </c>
      <c r="D28" s="23" t="s">
        <v>196</v>
      </c>
      <c r="E28" s="23" t="s">
        <v>197</v>
      </c>
      <c r="F28" s="23" t="s">
        <v>85</v>
      </c>
      <c r="G28" s="23" t="s">
        <v>85</v>
      </c>
      <c r="H28" s="24" t="s">
        <v>88</v>
      </c>
      <c r="I28" s="25">
        <v>8</v>
      </c>
      <c r="J28" s="38"/>
      <c r="K28" s="37">
        <v>1</v>
      </c>
      <c r="L28" s="26"/>
      <c r="M28" s="27"/>
      <c r="N28" s="28">
        <f>IF(M28&gt;0,ROUND(L28/M28,4),0)</f>
        <v>0</v>
      </c>
      <c r="O28" s="29"/>
      <c r="P28" s="30"/>
      <c r="Q28" s="28">
        <f>ROUND(ROUND(N28,4)*(1-O28),4)</f>
        <v>0</v>
      </c>
      <c r="R28" s="28">
        <f>ROUND(ROUND(Q28,4)*(1+P28),4)</f>
        <v>0</v>
      </c>
      <c r="S28" s="28">
        <f>ROUND($I28*Q28,4)</f>
        <v>0</v>
      </c>
      <c r="T28" s="28">
        <f>ROUND($I28*R28,4)</f>
        <v>0</v>
      </c>
      <c r="U28" s="31"/>
      <c r="V28" s="31"/>
      <c r="W28" s="31"/>
      <c r="X28" s="31"/>
      <c r="Y28" s="32"/>
    </row>
    <row r="29" spans="1:25" ht="13.5" thickBot="1" x14ac:dyDescent="0.3">
      <c r="R29" s="39" t="s">
        <v>89</v>
      </c>
      <c r="S29" s="40">
        <f>SUM(S28:S28)</f>
        <v>0</v>
      </c>
      <c r="T29" s="41">
        <f>SUM(T28:T28)</f>
        <v>0</v>
      </c>
    </row>
    <row r="31" spans="1:25" ht="13.5" thickBot="1" x14ac:dyDescent="0.3"/>
    <row r="32" spans="1:25" ht="13.5" thickBot="1" x14ac:dyDescent="0.3">
      <c r="A32" s="33" t="s">
        <v>55</v>
      </c>
      <c r="B32" s="36" t="s">
        <v>100</v>
      </c>
      <c r="C32" s="19" t="s">
        <v>198</v>
      </c>
      <c r="D32" s="19"/>
      <c r="E32" s="19"/>
      <c r="F32" s="19"/>
      <c r="G32" s="19"/>
      <c r="H32" s="19" t="s">
        <v>168</v>
      </c>
      <c r="I32" s="19"/>
      <c r="J32" s="8"/>
      <c r="K32" s="7"/>
      <c r="L32" s="19" t="s">
        <v>199</v>
      </c>
      <c r="M32" s="19"/>
      <c r="N32" s="19"/>
      <c r="O32" s="19"/>
      <c r="P32" s="19"/>
      <c r="Q32" s="19"/>
      <c r="R32" s="19"/>
      <c r="S32" s="19"/>
      <c r="T32" s="19"/>
      <c r="U32" s="19"/>
      <c r="V32" s="19"/>
      <c r="W32" s="19"/>
      <c r="X32" s="19"/>
      <c r="Y32" s="8"/>
    </row>
    <row r="33" spans="1:25" ht="51.75" thickBot="1" x14ac:dyDescent="0.3">
      <c r="A33" s="34" t="s">
        <v>60</v>
      </c>
      <c r="B33" s="20" t="s">
        <v>61</v>
      </c>
      <c r="C33" s="21" t="s">
        <v>62</v>
      </c>
      <c r="D33" s="21" t="s">
        <v>63</v>
      </c>
      <c r="E33" s="21" t="s">
        <v>64</v>
      </c>
      <c r="F33" s="21" t="s">
        <v>65</v>
      </c>
      <c r="G33" s="21" t="s">
        <v>66</v>
      </c>
      <c r="H33" s="21" t="s">
        <v>67</v>
      </c>
      <c r="I33" s="21" t="s">
        <v>68</v>
      </c>
      <c r="J33" s="22" t="s">
        <v>69</v>
      </c>
      <c r="K33" s="20" t="s">
        <v>70</v>
      </c>
      <c r="L33" s="21" t="s">
        <v>71</v>
      </c>
      <c r="M33" s="21" t="s">
        <v>72</v>
      </c>
      <c r="N33" s="21" t="s">
        <v>73</v>
      </c>
      <c r="O33" s="21" t="s">
        <v>74</v>
      </c>
      <c r="P33" s="21" t="s">
        <v>75</v>
      </c>
      <c r="Q33" s="21" t="s">
        <v>76</v>
      </c>
      <c r="R33" s="21" t="s">
        <v>77</v>
      </c>
      <c r="S33" s="21" t="s">
        <v>78</v>
      </c>
      <c r="T33" s="21" t="s">
        <v>79</v>
      </c>
      <c r="U33" s="21" t="s">
        <v>80</v>
      </c>
      <c r="V33" s="21" t="s">
        <v>81</v>
      </c>
      <c r="W33" s="21" t="s">
        <v>82</v>
      </c>
      <c r="X33" s="21" t="s">
        <v>83</v>
      </c>
      <c r="Y33" s="22" t="s">
        <v>84</v>
      </c>
    </row>
    <row r="34" spans="1:25" ht="63.75" x14ac:dyDescent="0.25">
      <c r="A34" s="62" t="s">
        <v>85</v>
      </c>
      <c r="B34" s="9">
        <v>1</v>
      </c>
      <c r="C34" s="42" t="s">
        <v>200</v>
      </c>
      <c r="D34" s="42" t="s">
        <v>201</v>
      </c>
      <c r="E34" s="42" t="s">
        <v>85</v>
      </c>
      <c r="F34" s="42" t="s">
        <v>85</v>
      </c>
      <c r="G34" s="42" t="s">
        <v>85</v>
      </c>
      <c r="H34" s="43" t="s">
        <v>88</v>
      </c>
      <c r="I34" s="44">
        <v>10</v>
      </c>
      <c r="J34" s="64"/>
      <c r="K34" s="9">
        <v>1</v>
      </c>
      <c r="L34" s="45"/>
      <c r="M34" s="46"/>
      <c r="N34" s="47">
        <f>IF(M34&gt;0,ROUND(L34/M34,4),0)</f>
        <v>0</v>
      </c>
      <c r="O34" s="48"/>
      <c r="P34" s="49"/>
      <c r="Q34" s="47">
        <f>ROUND(ROUND(N34,4)*(1-O34),4)</f>
        <v>0</v>
      </c>
      <c r="R34" s="47">
        <f>ROUND(ROUND(Q34,4)*(1+P34),4)</f>
        <v>0</v>
      </c>
      <c r="S34" s="47">
        <f>ROUND($I34*Q34,4)</f>
        <v>0</v>
      </c>
      <c r="T34" s="47">
        <f>ROUND($I34*R34,4)</f>
        <v>0</v>
      </c>
      <c r="U34" s="50"/>
      <c r="V34" s="50"/>
      <c r="W34" s="50"/>
      <c r="X34" s="50"/>
      <c r="Y34" s="51"/>
    </row>
    <row r="35" spans="1:25" ht="63.75" x14ac:dyDescent="0.25">
      <c r="A35" s="76" t="s">
        <v>85</v>
      </c>
      <c r="B35" s="11">
        <v>2</v>
      </c>
      <c r="C35" s="66" t="s">
        <v>202</v>
      </c>
      <c r="D35" s="66" t="s">
        <v>203</v>
      </c>
      <c r="E35" s="66" t="s">
        <v>204</v>
      </c>
      <c r="F35" s="66" t="s">
        <v>85</v>
      </c>
      <c r="G35" s="66" t="s">
        <v>85</v>
      </c>
      <c r="H35" s="67" t="s">
        <v>88</v>
      </c>
      <c r="I35" s="68">
        <v>20</v>
      </c>
      <c r="J35" s="77"/>
      <c r="K35" s="11">
        <v>1</v>
      </c>
      <c r="L35" s="69"/>
      <c r="M35" s="70"/>
      <c r="N35" s="71">
        <f>IF(M35&gt;0,ROUND(L35/M35,4),0)</f>
        <v>0</v>
      </c>
      <c r="O35" s="72"/>
      <c r="P35" s="73"/>
      <c r="Q35" s="71">
        <f>ROUND(ROUND(N35,4)*(1-O35),4)</f>
        <v>0</v>
      </c>
      <c r="R35" s="71">
        <f>ROUND(ROUND(Q35,4)*(1+P35),4)</f>
        <v>0</v>
      </c>
      <c r="S35" s="71">
        <f>ROUND($I35*Q35,4)</f>
        <v>0</v>
      </c>
      <c r="T35" s="71">
        <f>ROUND($I35*R35,4)</f>
        <v>0</v>
      </c>
      <c r="U35" s="74"/>
      <c r="V35" s="74"/>
      <c r="W35" s="74"/>
      <c r="X35" s="74"/>
      <c r="Y35" s="75"/>
    </row>
    <row r="36" spans="1:25" ht="63.75" x14ac:dyDescent="0.25">
      <c r="A36" s="76" t="s">
        <v>85</v>
      </c>
      <c r="B36" s="11">
        <v>3</v>
      </c>
      <c r="C36" s="66" t="s">
        <v>202</v>
      </c>
      <c r="D36" s="66" t="s">
        <v>203</v>
      </c>
      <c r="E36" s="66" t="s">
        <v>205</v>
      </c>
      <c r="F36" s="66" t="s">
        <v>85</v>
      </c>
      <c r="G36" s="66" t="s">
        <v>85</v>
      </c>
      <c r="H36" s="67" t="s">
        <v>88</v>
      </c>
      <c r="I36" s="68">
        <v>10</v>
      </c>
      <c r="J36" s="77"/>
      <c r="K36" s="11">
        <v>1</v>
      </c>
      <c r="L36" s="69"/>
      <c r="M36" s="70"/>
      <c r="N36" s="71">
        <f>IF(M36&gt;0,ROUND(L36/M36,4),0)</f>
        <v>0</v>
      </c>
      <c r="O36" s="72"/>
      <c r="P36" s="73"/>
      <c r="Q36" s="71">
        <f>ROUND(ROUND(N36,4)*(1-O36),4)</f>
        <v>0</v>
      </c>
      <c r="R36" s="71">
        <f>ROUND(ROUND(Q36,4)*(1+P36),4)</f>
        <v>0</v>
      </c>
      <c r="S36" s="71">
        <f>ROUND($I36*Q36,4)</f>
        <v>0</v>
      </c>
      <c r="T36" s="71">
        <f>ROUND($I36*R36,4)</f>
        <v>0</v>
      </c>
      <c r="U36" s="74"/>
      <c r="V36" s="74"/>
      <c r="W36" s="74"/>
      <c r="X36" s="74"/>
      <c r="Y36" s="75"/>
    </row>
    <row r="37" spans="1:25" ht="64.5" thickBot="1" x14ac:dyDescent="0.3">
      <c r="A37" s="63" t="s">
        <v>85</v>
      </c>
      <c r="B37" s="13">
        <v>4</v>
      </c>
      <c r="C37" s="52" t="s">
        <v>202</v>
      </c>
      <c r="D37" s="52" t="s">
        <v>203</v>
      </c>
      <c r="E37" s="52" t="s">
        <v>206</v>
      </c>
      <c r="F37" s="52" t="s">
        <v>85</v>
      </c>
      <c r="G37" s="52" t="s">
        <v>85</v>
      </c>
      <c r="H37" s="53" t="s">
        <v>88</v>
      </c>
      <c r="I37" s="54">
        <v>40</v>
      </c>
      <c r="J37" s="65"/>
      <c r="K37" s="13">
        <v>1</v>
      </c>
      <c r="L37" s="55"/>
      <c r="M37" s="56"/>
      <c r="N37" s="57">
        <f>IF(M37&gt;0,ROUND(L37/M37,4),0)</f>
        <v>0</v>
      </c>
      <c r="O37" s="58"/>
      <c r="P37" s="59"/>
      <c r="Q37" s="57">
        <f>ROUND(ROUND(N37,4)*(1-O37),4)</f>
        <v>0</v>
      </c>
      <c r="R37" s="57">
        <f>ROUND(ROUND(Q37,4)*(1+P37),4)</f>
        <v>0</v>
      </c>
      <c r="S37" s="57">
        <f>ROUND($I37*Q37,4)</f>
        <v>0</v>
      </c>
      <c r="T37" s="57">
        <f>ROUND($I37*R37,4)</f>
        <v>0</v>
      </c>
      <c r="U37" s="60"/>
      <c r="V37" s="60"/>
      <c r="W37" s="60"/>
      <c r="X37" s="60"/>
      <c r="Y37" s="61"/>
    </row>
    <row r="38" spans="1:25" ht="13.5" thickBot="1" x14ac:dyDescent="0.3">
      <c r="R38" s="39" t="s">
        <v>89</v>
      </c>
      <c r="S38" s="40">
        <f>SUM(S34:S37)</f>
        <v>0</v>
      </c>
      <c r="T38" s="41">
        <f>SUM(T34:T37)</f>
        <v>0</v>
      </c>
    </row>
  </sheetData>
  <sheetProtection algorithmName="SHA-512" hashValue="el/BT5BO1yr2WLg/j9ZUDL/xebA3RnvDBJqsE4wsztIG7HgJ71SKPYku2eXEKpKeh8k6YEzVjJJXc3EIvAOoJA==" saltValue="eKIItzR++c0Su0G5KGH88g==" spinCount="100000" sheet="1" objects="1" scenarios="1"/>
  <pageMargins left="0.78740157021416557" right="0.78740157021416557" top="0.78740157021416557" bottom="0.78740157021416557" header="0.59055116441514754" footer="0.59055116441514754"/>
  <pageSetup paperSize="9" scale="29" fitToHeight="0" pageOrder="overThenDown" orientation="landscape" r:id="rId1"/>
  <headerFooter>
    <oddHeader>&amp;ROBR-8A</oddHeader>
    <oddFooter>&amp;LJN št. 16-09/20&amp;RStran &amp;P od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6</vt:i4>
      </vt:variant>
      <vt:variant>
        <vt:lpstr>Imenovani obsegi</vt:lpstr>
      </vt:variant>
      <vt:variant>
        <vt:i4>2</vt:i4>
      </vt:variant>
    </vt:vector>
  </HeadingPairs>
  <TitlesOfParts>
    <vt:vector size="8" baseType="lpstr">
      <vt:lpstr>NAVODILA</vt:lpstr>
      <vt:lpstr>1. Podatki naročnika</vt:lpstr>
      <vt:lpstr>2. Podatki o ponudniku</vt:lpstr>
      <vt:lpstr>3. Strokovne zahteve naročnika</vt:lpstr>
      <vt:lpstr>Sklop I.</vt:lpstr>
      <vt:lpstr>Sklop II.</vt:lpstr>
      <vt:lpstr>'Sklop I.'!Tiskanje_naslovov</vt:lpstr>
      <vt:lpstr>'Sklop II.'!Tiskanje_naslovov</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Žefran</dc:creator>
  <cp:lastModifiedBy>Marija Žefran</cp:lastModifiedBy>
  <dcterms:created xsi:type="dcterms:W3CDTF">2020-05-08T06:26:59Z</dcterms:created>
  <dcterms:modified xsi:type="dcterms:W3CDTF">2020-05-08T06:27:35Z</dcterms:modified>
</cp:coreProperties>
</file>