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NABAVA\JAVNA NAROČILA\16_22_19 ENTERALNA PREHRANA, OTROŠKA HRANA\"/>
    </mc:Choice>
  </mc:AlternateContent>
  <bookViews>
    <workbookView xWindow="0" yWindow="0" windowWidth="21570" windowHeight="10215"/>
  </bookViews>
  <sheets>
    <sheet name="NAVODILA" sheetId="1" r:id="rId1"/>
    <sheet name="1. Podatki naročnika" sheetId="2" r:id="rId2"/>
    <sheet name="2. Podatki o ponudniku" sheetId="3" r:id="rId3"/>
    <sheet name="3. Strokovne zahteve naročnika" sheetId="4" r:id="rId4"/>
    <sheet name="Sklop I." sheetId="5" r:id="rId5"/>
    <sheet name="Sklop II." sheetId="6" r:id="rId6"/>
    <sheet name="Sklop III." sheetId="7" r:id="rId7"/>
    <sheet name="Sklop IV." sheetId="8" r:id="rId8"/>
  </sheets>
  <definedNames>
    <definedName name="_xlnm.Print_Titles" localSheetId="4">'Sklop I.'!$B:$B</definedName>
    <definedName name="_xlnm.Print_Titles" localSheetId="5">'Sklop II.'!$B:$B</definedName>
    <definedName name="_xlnm.Print_Titles" localSheetId="6">'Sklop III.'!$B:$B</definedName>
    <definedName name="_xlnm.Print_Titles" localSheetId="7">'Sklop IV.'!$B:$B</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9" i="8" l="1"/>
  <c r="S19" i="8"/>
  <c r="T18" i="8"/>
  <c r="S18" i="8"/>
  <c r="R18" i="8"/>
  <c r="Q18" i="8"/>
  <c r="N18" i="8"/>
  <c r="T17" i="8"/>
  <c r="S17" i="8"/>
  <c r="R17" i="8"/>
  <c r="Q17" i="8"/>
  <c r="N17" i="8"/>
  <c r="T16" i="8"/>
  <c r="S16" i="8"/>
  <c r="R16" i="8"/>
  <c r="Q16" i="8"/>
  <c r="N16" i="8"/>
  <c r="T15" i="8"/>
  <c r="S15" i="8"/>
  <c r="R15" i="8"/>
  <c r="Q15" i="8"/>
  <c r="N15" i="8"/>
  <c r="T14" i="8"/>
  <c r="S14" i="8"/>
  <c r="R14" i="8"/>
  <c r="Q14" i="8"/>
  <c r="N14" i="8"/>
  <c r="T13" i="8"/>
  <c r="S13" i="8"/>
  <c r="R13" i="8"/>
  <c r="Q13" i="8"/>
  <c r="N13" i="8"/>
  <c r="C8" i="8"/>
  <c r="C7" i="8"/>
  <c r="T18" i="7"/>
  <c r="S18" i="7"/>
  <c r="T17" i="7"/>
  <c r="S17" i="7"/>
  <c r="R17" i="7"/>
  <c r="Q17" i="7"/>
  <c r="N17" i="7"/>
  <c r="T16" i="7"/>
  <c r="S16" i="7"/>
  <c r="R16" i="7"/>
  <c r="Q16" i="7"/>
  <c r="N16" i="7"/>
  <c r="T15" i="7"/>
  <c r="S15" i="7"/>
  <c r="R15" i="7"/>
  <c r="Q15" i="7"/>
  <c r="N15" i="7"/>
  <c r="T14" i="7"/>
  <c r="S14" i="7"/>
  <c r="R14" i="7"/>
  <c r="Q14" i="7"/>
  <c r="N14" i="7"/>
  <c r="T13" i="7"/>
  <c r="S13" i="7"/>
  <c r="R13" i="7"/>
  <c r="Q13" i="7"/>
  <c r="N13" i="7"/>
  <c r="C8" i="7"/>
  <c r="C7" i="7"/>
  <c r="T50" i="6"/>
  <c r="S50" i="6"/>
  <c r="T49" i="6"/>
  <c r="S49" i="6"/>
  <c r="R49" i="6"/>
  <c r="Q49" i="6"/>
  <c r="N49" i="6"/>
  <c r="T44" i="6"/>
  <c r="S44" i="6"/>
  <c r="T43" i="6"/>
  <c r="S43" i="6"/>
  <c r="R43" i="6"/>
  <c r="Q43" i="6"/>
  <c r="N43" i="6"/>
  <c r="T42" i="6"/>
  <c r="S42" i="6"/>
  <c r="R42" i="6"/>
  <c r="Q42" i="6"/>
  <c r="N42" i="6"/>
  <c r="T41" i="6"/>
  <c r="S41" i="6"/>
  <c r="R41" i="6"/>
  <c r="Q41" i="6"/>
  <c r="N41" i="6"/>
  <c r="T40" i="6"/>
  <c r="S40" i="6"/>
  <c r="R40" i="6"/>
  <c r="Q40" i="6"/>
  <c r="N40" i="6"/>
  <c r="T39" i="6"/>
  <c r="S39" i="6"/>
  <c r="R39" i="6"/>
  <c r="Q39" i="6"/>
  <c r="N39" i="6"/>
  <c r="T38" i="6"/>
  <c r="S38" i="6"/>
  <c r="R38" i="6"/>
  <c r="Q38" i="6"/>
  <c r="N38" i="6"/>
  <c r="T37" i="6"/>
  <c r="S37" i="6"/>
  <c r="R37" i="6"/>
  <c r="Q37" i="6"/>
  <c r="N37" i="6"/>
  <c r="T36" i="6"/>
  <c r="S36" i="6"/>
  <c r="R36" i="6"/>
  <c r="Q36" i="6"/>
  <c r="N36" i="6"/>
  <c r="T35" i="6"/>
  <c r="S35" i="6"/>
  <c r="R35" i="6"/>
  <c r="Q35" i="6"/>
  <c r="N35" i="6"/>
  <c r="T34" i="6"/>
  <c r="S34" i="6"/>
  <c r="R34" i="6"/>
  <c r="Q34" i="6"/>
  <c r="N34" i="6"/>
  <c r="T33" i="6"/>
  <c r="S33" i="6"/>
  <c r="R33" i="6"/>
  <c r="Q33" i="6"/>
  <c r="N33" i="6"/>
  <c r="T32" i="6"/>
  <c r="S32" i="6"/>
  <c r="R32" i="6"/>
  <c r="Q32" i="6"/>
  <c r="N32" i="6"/>
  <c r="T31" i="6"/>
  <c r="S31" i="6"/>
  <c r="R31" i="6"/>
  <c r="Q31" i="6"/>
  <c r="N31" i="6"/>
  <c r="T30" i="6"/>
  <c r="S30" i="6"/>
  <c r="R30" i="6"/>
  <c r="Q30" i="6"/>
  <c r="N30" i="6"/>
  <c r="T25" i="6"/>
  <c r="S25" i="6"/>
  <c r="T24" i="6"/>
  <c r="S24" i="6"/>
  <c r="R24" i="6"/>
  <c r="Q24" i="6"/>
  <c r="N24" i="6"/>
  <c r="T23" i="6"/>
  <c r="S23" i="6"/>
  <c r="R23" i="6"/>
  <c r="Q23" i="6"/>
  <c r="N23" i="6"/>
  <c r="T22" i="6"/>
  <c r="S22" i="6"/>
  <c r="R22" i="6"/>
  <c r="Q22" i="6"/>
  <c r="N22" i="6"/>
  <c r="T21" i="6"/>
  <c r="S21" i="6"/>
  <c r="R21" i="6"/>
  <c r="Q21" i="6"/>
  <c r="N21" i="6"/>
  <c r="T20" i="6"/>
  <c r="S20" i="6"/>
  <c r="R20" i="6"/>
  <c r="Q20" i="6"/>
  <c r="N20" i="6"/>
  <c r="T19" i="6"/>
  <c r="S19" i="6"/>
  <c r="R19" i="6"/>
  <c r="Q19" i="6"/>
  <c r="N19" i="6"/>
  <c r="T18" i="6"/>
  <c r="S18" i="6"/>
  <c r="R18" i="6"/>
  <c r="Q18" i="6"/>
  <c r="N18" i="6"/>
  <c r="T17" i="6"/>
  <c r="S17" i="6"/>
  <c r="R17" i="6"/>
  <c r="Q17" i="6"/>
  <c r="N17" i="6"/>
  <c r="T16" i="6"/>
  <c r="S16" i="6"/>
  <c r="R16" i="6"/>
  <c r="Q16" i="6"/>
  <c r="N16" i="6"/>
  <c r="T15" i="6"/>
  <c r="S15" i="6"/>
  <c r="R15" i="6"/>
  <c r="Q15" i="6"/>
  <c r="N15" i="6"/>
  <c r="T14" i="6"/>
  <c r="S14" i="6"/>
  <c r="R14" i="6"/>
  <c r="Q14" i="6"/>
  <c r="N14" i="6"/>
  <c r="T13" i="6"/>
  <c r="S13" i="6"/>
  <c r="R13" i="6"/>
  <c r="Q13" i="6"/>
  <c r="N13" i="6"/>
  <c r="C8" i="6"/>
  <c r="C7" i="6"/>
  <c r="T75" i="5"/>
  <c r="S75" i="5"/>
  <c r="T74" i="5"/>
  <c r="S74" i="5"/>
  <c r="R74" i="5"/>
  <c r="Q74" i="5"/>
  <c r="N74" i="5"/>
  <c r="T73" i="5"/>
  <c r="S73" i="5"/>
  <c r="R73" i="5"/>
  <c r="Q73" i="5"/>
  <c r="N73" i="5"/>
  <c r="T72" i="5"/>
  <c r="S72" i="5"/>
  <c r="R72" i="5"/>
  <c r="Q72" i="5"/>
  <c r="N72" i="5"/>
  <c r="T71" i="5"/>
  <c r="S71" i="5"/>
  <c r="R71" i="5"/>
  <c r="Q71" i="5"/>
  <c r="N71" i="5"/>
  <c r="T70" i="5"/>
  <c r="S70" i="5"/>
  <c r="R70" i="5"/>
  <c r="Q70" i="5"/>
  <c r="N70" i="5"/>
  <c r="T69" i="5"/>
  <c r="S69" i="5"/>
  <c r="R69" i="5"/>
  <c r="Q69" i="5"/>
  <c r="N69" i="5"/>
  <c r="T68" i="5"/>
  <c r="S68" i="5"/>
  <c r="R68" i="5"/>
  <c r="Q68" i="5"/>
  <c r="N68" i="5"/>
  <c r="T67" i="5"/>
  <c r="S67" i="5"/>
  <c r="R67" i="5"/>
  <c r="Q67" i="5"/>
  <c r="N67" i="5"/>
  <c r="T66" i="5"/>
  <c r="S66" i="5"/>
  <c r="R66" i="5"/>
  <c r="Q66" i="5"/>
  <c r="N66" i="5"/>
  <c r="T61" i="5"/>
  <c r="S61" i="5"/>
  <c r="T60" i="5"/>
  <c r="S60" i="5"/>
  <c r="R60" i="5"/>
  <c r="Q60" i="5"/>
  <c r="N60" i="5"/>
  <c r="T59" i="5"/>
  <c r="S59" i="5"/>
  <c r="R59" i="5"/>
  <c r="Q59" i="5"/>
  <c r="N59" i="5"/>
  <c r="T58" i="5"/>
  <c r="S58" i="5"/>
  <c r="R58" i="5"/>
  <c r="Q58" i="5"/>
  <c r="N58" i="5"/>
  <c r="T53" i="5"/>
  <c r="S53" i="5"/>
  <c r="T52" i="5"/>
  <c r="S52" i="5"/>
  <c r="R52" i="5"/>
  <c r="Q52" i="5"/>
  <c r="N52" i="5"/>
  <c r="T51" i="5"/>
  <c r="S51" i="5"/>
  <c r="R51" i="5"/>
  <c r="Q51" i="5"/>
  <c r="N51" i="5"/>
  <c r="T50" i="5"/>
  <c r="S50" i="5"/>
  <c r="R50" i="5"/>
  <c r="Q50" i="5"/>
  <c r="N50" i="5"/>
  <c r="T49" i="5"/>
  <c r="S49" i="5"/>
  <c r="R49" i="5"/>
  <c r="Q49" i="5"/>
  <c r="N49" i="5"/>
  <c r="T48" i="5"/>
  <c r="S48" i="5"/>
  <c r="R48" i="5"/>
  <c r="Q48" i="5"/>
  <c r="N48" i="5"/>
  <c r="T47" i="5"/>
  <c r="S47" i="5"/>
  <c r="R47" i="5"/>
  <c r="Q47" i="5"/>
  <c r="N47" i="5"/>
  <c r="T46" i="5"/>
  <c r="S46" i="5"/>
  <c r="R46" i="5"/>
  <c r="Q46" i="5"/>
  <c r="N46" i="5"/>
  <c r="T45" i="5"/>
  <c r="S45" i="5"/>
  <c r="R45" i="5"/>
  <c r="Q45" i="5"/>
  <c r="N45" i="5"/>
  <c r="T44" i="5"/>
  <c r="S44" i="5"/>
  <c r="R44" i="5"/>
  <c r="Q44" i="5"/>
  <c r="N44" i="5"/>
  <c r="T43" i="5"/>
  <c r="S43" i="5"/>
  <c r="R43" i="5"/>
  <c r="Q43" i="5"/>
  <c r="N43" i="5"/>
  <c r="T42" i="5"/>
  <c r="S42" i="5"/>
  <c r="R42" i="5"/>
  <c r="Q42" i="5"/>
  <c r="N42" i="5"/>
  <c r="T41" i="5"/>
  <c r="S41" i="5"/>
  <c r="R41" i="5"/>
  <c r="Q41" i="5"/>
  <c r="N41" i="5"/>
  <c r="T40" i="5"/>
  <c r="S40" i="5"/>
  <c r="R40" i="5"/>
  <c r="Q40" i="5"/>
  <c r="N40" i="5"/>
  <c r="T39" i="5"/>
  <c r="S39" i="5"/>
  <c r="R39" i="5"/>
  <c r="Q39" i="5"/>
  <c r="N39" i="5"/>
  <c r="T38" i="5"/>
  <c r="S38" i="5"/>
  <c r="R38" i="5"/>
  <c r="Q38" i="5"/>
  <c r="N38" i="5"/>
  <c r="T37" i="5"/>
  <c r="S37" i="5"/>
  <c r="R37" i="5"/>
  <c r="Q37" i="5"/>
  <c r="N37" i="5"/>
  <c r="T36" i="5"/>
  <c r="S36" i="5"/>
  <c r="R36" i="5"/>
  <c r="Q36" i="5"/>
  <c r="N36" i="5"/>
  <c r="T35" i="5"/>
  <c r="S35" i="5"/>
  <c r="R35" i="5"/>
  <c r="Q35" i="5"/>
  <c r="N35" i="5"/>
  <c r="T34" i="5"/>
  <c r="S34" i="5"/>
  <c r="R34" i="5"/>
  <c r="Q34" i="5"/>
  <c r="N34" i="5"/>
  <c r="T33" i="5"/>
  <c r="S33" i="5"/>
  <c r="R33" i="5"/>
  <c r="Q33" i="5"/>
  <c r="N33" i="5"/>
  <c r="T28" i="5"/>
  <c r="S28" i="5"/>
  <c r="T27" i="5"/>
  <c r="S27" i="5"/>
  <c r="R27" i="5"/>
  <c r="Q27" i="5"/>
  <c r="N27" i="5"/>
  <c r="T26" i="5"/>
  <c r="S26" i="5"/>
  <c r="R26" i="5"/>
  <c r="Q26" i="5"/>
  <c r="N26" i="5"/>
  <c r="T25" i="5"/>
  <c r="S25" i="5"/>
  <c r="R25" i="5"/>
  <c r="Q25" i="5"/>
  <c r="N25" i="5"/>
  <c r="T24" i="5"/>
  <c r="S24" i="5"/>
  <c r="R24" i="5"/>
  <c r="Q24" i="5"/>
  <c r="N24" i="5"/>
  <c r="T23" i="5"/>
  <c r="S23" i="5"/>
  <c r="R23" i="5"/>
  <c r="Q23" i="5"/>
  <c r="N23" i="5"/>
  <c r="T22" i="5"/>
  <c r="S22" i="5"/>
  <c r="R22" i="5"/>
  <c r="Q22" i="5"/>
  <c r="N22" i="5"/>
  <c r="T21" i="5"/>
  <c r="S21" i="5"/>
  <c r="R21" i="5"/>
  <c r="Q21" i="5"/>
  <c r="N21" i="5"/>
  <c r="T20" i="5"/>
  <c r="S20" i="5"/>
  <c r="R20" i="5"/>
  <c r="Q20" i="5"/>
  <c r="N20" i="5"/>
  <c r="T19" i="5"/>
  <c r="S19" i="5"/>
  <c r="R19" i="5"/>
  <c r="Q19" i="5"/>
  <c r="N19" i="5"/>
  <c r="T18" i="5"/>
  <c r="S18" i="5"/>
  <c r="R18" i="5"/>
  <c r="Q18" i="5"/>
  <c r="N18" i="5"/>
  <c r="T17" i="5"/>
  <c r="S17" i="5"/>
  <c r="R17" i="5"/>
  <c r="Q17" i="5"/>
  <c r="N17" i="5"/>
  <c r="T16" i="5"/>
  <c r="S16" i="5"/>
  <c r="R16" i="5"/>
  <c r="Q16" i="5"/>
  <c r="N16" i="5"/>
  <c r="T15" i="5"/>
  <c r="S15" i="5"/>
  <c r="R15" i="5"/>
  <c r="Q15" i="5"/>
  <c r="N15" i="5"/>
  <c r="T14" i="5"/>
  <c r="S14" i="5"/>
  <c r="R14" i="5"/>
  <c r="Q14" i="5"/>
  <c r="N14" i="5"/>
  <c r="T13" i="5"/>
  <c r="S13" i="5"/>
  <c r="R13" i="5"/>
  <c r="Q13" i="5"/>
  <c r="N13" i="5"/>
  <c r="C8" i="5"/>
  <c r="C7" i="5"/>
</calcChain>
</file>

<file path=xl/sharedStrings.xml><?xml version="1.0" encoding="utf-8"?>
<sst xmlns="http://schemas.openxmlformats.org/spreadsheetml/2006/main" count="948" uniqueCount="289">
  <si>
    <t>NAVODILA ZA IZPOLNITEV PREDRAČUNA – SEZNAMA  RAZPISANEGA BLAGA  (OBR-8a)</t>
  </si>
  <si>
    <t>1. Ponudnik mora  Predračun - Seznama razpisanega blaga (OBR – 8a) izpolniti, natisniti in natisnjeni izvod podpisati in žigosati.</t>
  </si>
  <si>
    <t>2. Ponudnik k ponudbi predloži Predračun - Seznam razpisanega blaga (lastni natis izpolnjenega predračuna iz OBR-8a) v pisni in obvezno tudi v elektronski obliki - na CD-ju ali USB ključku (v primeru enostavnega postopka ob elektronski oddaji ponudbe ponudniki dajo xls. datoteko in scan natisnjene verzije - pdf datoteko kot priponko k elektronski ponudbi).</t>
  </si>
  <si>
    <t>3. Ponudnik mora v »Predračun - Seznam razpisanega blaga« (exelova datoteka)  pri vrstah blaga, ki jih ponuja (v polja obarvana z rumeno barvo) obvezno vpisati naslednje podatke:</t>
  </si>
  <si>
    <t>Opcija 1:</t>
  </si>
  <si>
    <t>o    veljavna cena brez DDV/EM</t>
  </si>
  <si>
    <t>o    popust (stopnja fiksnega popusta)</t>
  </si>
  <si>
    <t>o    stopnjo DDV</t>
  </si>
  <si>
    <t>o    proizvajalca ponujenega blaga / izvajalca storitve</t>
  </si>
  <si>
    <t xml:space="preserve">o    ponudnikov naziv blaga / storitve </t>
  </si>
  <si>
    <t>o    EAN kodo ponujenega blaga / storitve (če jo ima)</t>
  </si>
  <si>
    <t>o    kataloško številko ponujenega blaga / storitve (če jo ima)</t>
  </si>
  <si>
    <t>Ceno brez DDV/EM, ceno z DDV/EM in vrednost z DDV izračuna aplikacija sama na osnovi predhodno vpisanih podatkov.</t>
  </si>
  <si>
    <t>Opcija 2 (velja pri sukcesivnih nabavah, večinoma medicinskega potrošnega materiala; ko je v predračunu odprta opcija vnosa cene za prijavljeno pakiranje in vnosa št. enot (EM) v prijavljenem pakiranju</t>
  </si>
  <si>
    <t xml:space="preserve">o    veljavna cena brez DDV za ponujeno pakiranje    </t>
  </si>
  <si>
    <t>o    št. enot (enot mere naročnika) v ponujenem pakiranju</t>
  </si>
  <si>
    <t xml:space="preserve">o    popust </t>
  </si>
  <si>
    <t>o    ponudnikov naziv blaga / storitve</t>
  </si>
  <si>
    <t>Opcija 3 (velja ob odpiranjih konkurence na podlagi sklenjenega okvirnega sporazuma in že priznani sposobnosti za blago / storitev)</t>
  </si>
  <si>
    <t>o    veljavna cena brez DDV/EM (v primeru, da gre za sukcesivne nabave blaga pa veljavno ceno brez DDV za ponujeno pakiranje in št. enot (enot mere naročnika) v ponujenem pakiranju)</t>
  </si>
  <si>
    <t xml:space="preserve">4. Ponudnik mora obvezno izpolniti tudi delovni list: »Podatki o ponudniku«. </t>
  </si>
  <si>
    <t>5. Ponudnik ne sme preimenovati, kopirati ali kako drugače spreminjati datoteke s Seznamom razpisanega blaga zaradi nadaljnje programske obdelave podatkov!</t>
  </si>
  <si>
    <t xml:space="preserve">6. OPOMBE: </t>
  </si>
  <si>
    <t xml:space="preserve">o    naročnik ne odgovarja za morebitne napake pri podajanju posameznih cen, št. enot v prijavljenem pakiranju in davčnih stopenj;  </t>
  </si>
  <si>
    <t>o    cena brez DDV mora vsebovati vse stroške, popuste, rabate.</t>
  </si>
  <si>
    <t>Podatki naročnika</t>
  </si>
  <si>
    <t>Naročnik:</t>
  </si>
  <si>
    <t>JN št.:</t>
  </si>
  <si>
    <t>Predmet JN:</t>
  </si>
  <si>
    <t>Obdobje priznane sposobnosti in usposobljenosti:</t>
  </si>
  <si>
    <t>Obdobje JN:</t>
  </si>
  <si>
    <t>Vrsta postopka JN:</t>
  </si>
  <si>
    <t>Okvirni sporazumi:</t>
  </si>
  <si>
    <t>Vrsta predmeta JN:</t>
  </si>
  <si>
    <t>Status:</t>
  </si>
  <si>
    <t>Splošna bolnišnica Novo mesto</t>
  </si>
  <si>
    <t>16-22/19</t>
  </si>
  <si>
    <t>ENTERALNA PREHRANA, OTROŠKA HRANA IN SISTEMI ZA ENTERALNO HRANJENJE</t>
  </si>
  <si>
    <t>naročilo male vrednosti</t>
  </si>
  <si>
    <t>Ne</t>
  </si>
  <si>
    <t>BLAGO</t>
  </si>
  <si>
    <t>Aplikacija Javna naročila, različica 2.3.4</t>
  </si>
  <si>
    <t>Podatki o ponudniku</t>
  </si>
  <si>
    <t>Naziv:</t>
  </si>
  <si>
    <t>Naslov:</t>
  </si>
  <si>
    <t>Identifikacijska številka za DDV:</t>
  </si>
  <si>
    <t>Telefon:</t>
  </si>
  <si>
    <t>Faks:</t>
  </si>
  <si>
    <t>Kontaktna oseba:</t>
  </si>
  <si>
    <t>Elektronski naslov:</t>
  </si>
  <si>
    <t>Strokovne zahteve naročnika</t>
  </si>
  <si>
    <t>Vse dodatne strokovne zahteve naročnika za predmetno blago se nahajajo v razpisni dokumentaciji v razdelku TEHNIČNE SPECIFIKACIJE.</t>
  </si>
  <si>
    <t>Pojasnilo glede enote mere za vzorce:</t>
  </si>
  <si>
    <t>Navedeno okvirno število vzorcev: 1 - pri sklopu I., II., III. pomeni eno osnovno pakiranje (1 zav. oz. 1 sc hrane oz. čaja).</t>
  </si>
  <si>
    <t>Seznam razpisanega blaga za sklop:</t>
  </si>
  <si>
    <t>I.</t>
  </si>
  <si>
    <t>ENTERALNA PREHRANA ZA ODRASLE IN OTROKE TER MODULARNI PREHRANSKI DODATKI</t>
  </si>
  <si>
    <t>*</t>
  </si>
  <si>
    <t>1.</t>
  </si>
  <si>
    <t>podsklop: ENTERALNA PREHRANA ZA HRANJENJE NGS / PEG</t>
  </si>
  <si>
    <t>ODPRT</t>
  </si>
  <si>
    <t>ENTERALNA PREHRANA ZA HRANJENJE NGS / PEG</t>
  </si>
  <si>
    <t>EOB</t>
  </si>
  <si>
    <t>Zap. št.</t>
  </si>
  <si>
    <t>Naziv blaga</t>
  </si>
  <si>
    <t>Lastnosti 1</t>
  </si>
  <si>
    <t>Lastnost 2</t>
  </si>
  <si>
    <t>Lastnost 3</t>
  </si>
  <si>
    <t>Lastnost 4</t>
  </si>
  <si>
    <t>EM</t>
  </si>
  <si>
    <t>Količina</t>
  </si>
  <si>
    <t>Št. vzorcev</t>
  </si>
  <si>
    <t>Var.</t>
  </si>
  <si>
    <t>Cena brez DDV za ponujeno pakiranje</t>
  </si>
  <si>
    <t>Št.enot (količina) v ponujenem pakiranju</t>
  </si>
  <si>
    <t>Veljavna cena brez DDV</t>
  </si>
  <si>
    <t>Popust</t>
  </si>
  <si>
    <t>Stopnja DDV</t>
  </si>
  <si>
    <t>Cena brez DDV</t>
  </si>
  <si>
    <t>Cena z DDV</t>
  </si>
  <si>
    <t>Vrednost brez DDV</t>
  </si>
  <si>
    <t>Vrednost z DDV</t>
  </si>
  <si>
    <t>Proizvajalec</t>
  </si>
  <si>
    <t>Ponudnikov naziv blaga</t>
  </si>
  <si>
    <t>EAN</t>
  </si>
  <si>
    <t>Kataloška številka</t>
  </si>
  <si>
    <t>Opomba</t>
  </si>
  <si>
    <t/>
  </si>
  <si>
    <t>Osnovna standardna normokalorična enteralna prehrana, brez vlaknin, za bolnike z optimalno presnovo - za sondno hranjenje, 500 ml (kot FRESUBIN ORIGINAL)</t>
  </si>
  <si>
    <t>~1 kcal/ml</t>
  </si>
  <si>
    <t>brez okusa, brez glutena</t>
  </si>
  <si>
    <t>B:M:OH=15-20:30-35:45-55,osmolalnost: 200 - 300 mosmol/l</t>
  </si>
  <si>
    <t>kos</t>
  </si>
  <si>
    <t>Osnovna standardna normokalorična enteralna prehrana, z vlakninami, za bolnike z optimalno presnovo - za sondno hranjenje, vsaj 500 ml (kot FRESUBIN ORIGINAL FIBRE)</t>
  </si>
  <si>
    <t>B:M:OH=15-20:30-35:45-55, osmolalnost: 200 - 300 mosmol/l</t>
  </si>
  <si>
    <t>Visokoenergijska enteralna prehrana, z ali brez vlaknin, za podhranjene bolnike - za sondno hranjenje, 500 ml (kot FRESUBIN ENERGY FIBRE / FRESUBIN ENERGY)</t>
  </si>
  <si>
    <t>~ 1,5 kcal/ml</t>
  </si>
  <si>
    <t>B:M:OH=15-20:30-40:45-55, osmolalnost: nad 300 mosmol/l</t>
  </si>
  <si>
    <t>Visokoenergijska, visokobeljakovinska enteralna prehrana, z vlakninami, za podhranjene bolnike - za sondno hranjenje, 500 ml (kot FRESUBIN HP ENERGY FIBRE / JEVITY PLUS HP)</t>
  </si>
  <si>
    <t>vsaj 1,3 - 1,5 kcal/ml</t>
  </si>
  <si>
    <t>vsaj 20 % energije iz beljakovin, energija iz maščob in ogljikovih hidratov lahko varira.</t>
  </si>
  <si>
    <t>Visokoenergijska, visokobeljakovinska enteralna prehrana, brez vlaknin, za podhranjene bolnike - za sondno hranjenje, 500 ml (kot FRESUBIN HP ENERGY)</t>
  </si>
  <si>
    <t>Hiperenergijska, hiperbeljakovinska enteralna prehrana, z vlakninami, za podhranjene bolnike na intezivni terapiji in pri restrikciji vnosa tekočin - za sondno hranjenje, 500 ml (kot FRESUBIN 2 kcal HP FIBRE)</t>
  </si>
  <si>
    <t>~ 2 kcal/ml</t>
  </si>
  <si>
    <t>Hiperenergijska, hiperbeljakovinska enteralna prehrana, brez vlaknin, za podhranjene bolnike na intezivni terapiji in pri restrikciji vnosa tekočin - za sondno hranjenje, 500 ml (kot FRESUBIN 2 kcal HP)</t>
  </si>
  <si>
    <t xml:space="preserve">Normokalorična enteralna prehrana za bolnike z moteno presnovo glukoze, s sladkorno boleznijo, z vlakninami, z visokim deležem mono-nenasičenih maščobnih kislin (MUFA) - za sondno hranjenje, 500 ml (kot DIBEN) </t>
  </si>
  <si>
    <t>1 kcal/ml</t>
  </si>
  <si>
    <t>nad 35 % MUFA in pod 25 % LCP od celokupnih maščob</t>
  </si>
  <si>
    <t>Visokoenergijska visokobeljakovinska enteralna prehrana za bolnike z moteno presnovo glukoze, s sladkorno boleznijo, z vlakninami, z visokim deležem mono-nenasičenih maščobnih kislin (MUFA) - za sondno hranjenje, 500 ml (kot DIBEN 1,5 kcal HP/  GLUCERNA 1,5 kcal)</t>
  </si>
  <si>
    <t>vsaj 20 % energije iz beljakovin, nad 35 % MUFA in pod 25 % LCP od celokupnih maščob</t>
  </si>
  <si>
    <t>Visokoenergijska enteralna prehrana za bolnike na mehanski ventilaciji, s KOPB, z dihalno odpovedjo, s cistično fibrozo, s sepso, SIRS - za sondno hranjenje, 500 ml (kot OXEPA)</t>
  </si>
  <si>
    <t>vsaj 50% energije iz maščob, z visoko vsebnostjo EPA in antioksidantov</t>
  </si>
  <si>
    <t>Enteralna prehrana za bolnike z malabsorpcijo in maldigestijo, pri stanjih po dolgotrajni popolni parenteralni prehrani, pri akutnem zagonu KVČB, SKČ, pri insuficienci pankreasa, pri zdravljenju s KT, pri enteritisu zaradi RT - za sondno hranjenje, 500 ml (kot SURVIMED OPD)</t>
  </si>
  <si>
    <t>1,0 kcal/ml</t>
  </si>
  <si>
    <t>vsebuje nizkomolekularne oligopeptide,                 vsaj 45% MCT maščob od vseh maščob</t>
  </si>
  <si>
    <t>Enteralna prehrana za bolnike z malnutricijo zaradi kroničnih jetrnih obolenj, z jetrno insuficienco, po posegih na jetrih, pri jetrni odpovedi z obsoječo ali pretečo hepatično encefalopatijo, cirozi, hepatitisu - za sondno hranjenje, 500 ml (kot FRESUBIN HEPA)</t>
  </si>
  <si>
    <t>1,3 kcal</t>
  </si>
  <si>
    <t>vsebuje vsaj 35% BCAA od vseh beljakovin, vsaj 35% MCT maščob od vseh naščob</t>
  </si>
  <si>
    <t>Visokoenergijska visokobeljakovinska enteralna prehrana za bolnike z rakom, s tumorsko kaheksijo, za bolnike na zdravljenju s KT, RT, pri kroničnih katabolnih stanjih, pri povišanih potrebah po beljakovinah in energiji, pri obstrukcijah v zgornjem delu prebavnega trakta - za sondno hranjenje, 500 ml (kot SUPPORTAN)</t>
  </si>
  <si>
    <t>vsebuje vsaj 25 % energije iz beljakovin, vsebuje 1,4 - 2 g EPA v 500 ml izdelka</t>
  </si>
  <si>
    <t>Visokoenergijska visokobeljakovinska enteralna prehrana z β-hidroksimetilbutiratom (HMB), fruktooligosaharidi in vitaminom D, za bolnike  s sarkopenijo - za sondno hranjenje, 500 ml (kot ENSURE PLUS ADVANCE RTH)</t>
  </si>
  <si>
    <t>vsaj 40 g beljakovin, vsaj 1 g βHMB, vsaj 500 IE enot vitamina D in vsaj 3,5 g FOS v 500 ml izdelka</t>
  </si>
  <si>
    <t>Visokokalorična enteralna prehrana za bolnike na dializi z omejenim vnosom elektrolitov in tekočin, primerna kot edini vir prehrane - za sondno hranjenje, 200 - 250 ml (kot NEPRO HP)</t>
  </si>
  <si>
    <t>vsaj 1,8 kcal/ml</t>
  </si>
  <si>
    <t>z ali brez okusa, brez glutena</t>
  </si>
  <si>
    <t>z nizko vsebnostjo elektrolitov (Na, K, P), vsaj 7 g beljakovin / 100 ml, s počasi sproščujočimi ogljikovimi hidrati</t>
  </si>
  <si>
    <t>Skupaj:</t>
  </si>
  <si>
    <t>2.</t>
  </si>
  <si>
    <t>podsklop: ENTERALNA PREHRANA ZA HRANJENJE per os</t>
  </si>
  <si>
    <t>ENTERALNA PREHRANA ZA HRANJENJE per os</t>
  </si>
  <si>
    <t xml:space="preserve">Lastnosti 1 </t>
  </si>
  <si>
    <t>Osnovna standardna normokalorična enteralna prehrana, brez vlaknin, za bolnike z optimalno presnovo, 200-250 ml (kot ENSURE / FRESUBIN ORIGINAL)</t>
  </si>
  <si>
    <t>z okusom, brez laktoze, brez glutena</t>
  </si>
  <si>
    <t>B:M:OH=15-20:30-35:50-55</t>
  </si>
  <si>
    <t>Visokoenergijska enteralna prehrana, z vlakninami, za podhranjene bolnike, 200-250 ml (kot ENSURE PLUS FIBRE / NUTRIDRINK MULTIFIBRE)</t>
  </si>
  <si>
    <t>vsaj dva okusa, brez glutena</t>
  </si>
  <si>
    <t>vsaj 2,3 g vlaknin / 100 ml</t>
  </si>
  <si>
    <t>Visokoenergijska, visokoproteinska enteralna prehrana, brez vlaknin, za podhranjene bolnike, 200-250 ml (kot FRESUBIN PROTEIN ENERGY DRINK)</t>
  </si>
  <si>
    <t>vsaj 1,5 kcal/ml</t>
  </si>
  <si>
    <t>vsaj 10 g beljakovin / 100 ml</t>
  </si>
  <si>
    <t>Hiperenergijska in hiperbeljakovinska enteralna prehrana za podhranjene bolnike s pomanjkljivim vnosom beljakovin in energije, brez vlaknin, pri zmanjšanem apetitu, pri anoreksiji, pri restrikciji vnosa tekočin (za bolnike, ki niso na dializi), pri jetrnih boleznih in ascitesu, pri kongestivnem srčnem popuščanju, KOPB, pri cistični fibrozi, 200 - 250 ml (kot FRESUBIN 2KCAL DRINK)</t>
  </si>
  <si>
    <t>~ 2,0 kcal/ml</t>
  </si>
  <si>
    <t>vsaj dva okusa</t>
  </si>
  <si>
    <t xml:space="preserve">Hiperenergijska in hiperbeljakovinska enteralna prehrana za podhranjene bolnike s pomanjkljivim vnosom beljakovin in energije, z vlakninami, pri zmanjšanem apetitu, pri anoreksiji, pri restrikciji vnosa tekočin (za bolnike, ki niso na dializi), pri jetrnih boleznih in ascitesu, pri kongestivnem srčnem popuščanju, KOPB, pri cistični fibrozi, 200-250 ml (kot FRESUBIN 2KCAL FIBRE DRINK / ENSURE 2 kcal / MEDIDRINK PLUS) </t>
  </si>
  <si>
    <t>vsaj 8 g beljakovin in vsaj 1 g vlaknin / 100 ml</t>
  </si>
  <si>
    <t>Hiperenergijska in hiperbeljakovinska enteralna prehrana za podhranjene bolnike pri restrikciji vnosa tekočin, pri jetrnih boleznih in ascitesu, pri kongestivnem srčnem popuščanju, 100 - 125 ml (kot ENSURE COMPACT / NUTRIDRINK COMPACT)</t>
  </si>
  <si>
    <t>z več kot 2 kcal/ml</t>
  </si>
  <si>
    <t>Hiperenergijska in hiperbeljakovinska enteralna prehrana za podhranjene bolnike pri restrikciji vnosa tekočin, pri jetrnih boleznih in ascitesu, pri kongestivnem srčnem popuščanju, z visoko vsebnostjo vitamina D, 100 - 125 ml (kot FRESUBIN 3,2 kcal)</t>
  </si>
  <si>
    <t>vsaj 10 µg vitamina D in 20 g beljakovin na pakiranje</t>
  </si>
  <si>
    <t>Visokoenergijska, visokobeljakovinska enteralna prehrana, kremne teksture (tekstura pudinga), za bolnike z disfagijo in pri ostalih motnjah požiranja, z vlakninami, 100 - 150 g (kot FRESUBIN YOCREME)</t>
  </si>
  <si>
    <t>~ 1,5 kcal/g</t>
  </si>
  <si>
    <t>vsaj 20 % energije iz beljakovin</t>
  </si>
  <si>
    <t>Hiperenergijska, hiperbeljakovinska enteralna prehrana, kremne teksture (tekstura pudinga), za bolnike z disfagijo in pri ostalih motnjah požiranja, brez vlaknin, 100 - 150 g (kot FRESUBIN 2 kcal CREME)</t>
  </si>
  <si>
    <t>~ 2 kcal/g</t>
  </si>
  <si>
    <t>Enteralna prehrana za bolnike z moteno presnovo glukoze, s sladkorno boleznijo, z vlakninami, z visokim deležem mono nenasičenih maščobnih kislin (MUFA), višjim deležem maščob in nižjim deležem OH, 200-250 ml (kot GLUCERNA SR / DIASIP)</t>
  </si>
  <si>
    <t>~  1 kcal/ml</t>
  </si>
  <si>
    <t>nad 35 % MUFA in pod 25 % LCP od celokupnih maščob, vsaj 2 g vlaknin / 100 ml</t>
  </si>
  <si>
    <t>Visokoenergijska, visokoproteinska enteralna prehrana za bolnike z moteno presnovo glukoze, s sladkorno boleznijo, z vlakninami, z visokim deležem mono nenasičenih maščobnih kislin (MUFA), višjim deležem maščob in nižjim deležem OH, 200-250 ml (kot GLUCERNA 1,5 kcal / DIBEN)</t>
  </si>
  <si>
    <t>vsaj 7,5 g beljakovin / 100 ml, nad 35 % MUFA in pod 25 % LCP od celokupnih maščob</t>
  </si>
  <si>
    <t>Visokoenergijska enteralna prehrana za bolnike na mehanski ventilaciji, s KOPB, z dihalno odpovedjo, s cistično fibrozo, 200-250 ml (kot PULMOCARE)</t>
  </si>
  <si>
    <t>z okusom</t>
  </si>
  <si>
    <t>vsaj 50 % celokupne energije iz maščob, od tega naj 20 % maščob izvira iz MCT; pod 30 % celokupne energije iz OH</t>
  </si>
  <si>
    <t>Visokoenergijska enteralna prehrana za bolnike z malabsorpcijo in maldigestijo, pri stanjih po dolgotrajni popolni parenteralni prehrani, pri akutnem zagonu KVČB, SKČ, pri insuficienci pankreasa, pri zdravljenju s KT, pri enteritisu zaradi RT, 200 - 250 ml (kot VITAL 1,5 KCAL)</t>
  </si>
  <si>
    <t>vsebuje nizkomolekularne oligopeptide, vsaj 45 % MCT od celokupnih maščob</t>
  </si>
  <si>
    <t>Enteralna prehrana za bolnike z malnutricijo zaradi kroničnih jetrnih obolenj, z jetrno insuficienco, po posegih na jetrih, pri jetrni odpovedi z obsoječo ali pretečo hepatično encefalopatijo, cirozi, hepatitisu, 200 - 250 ml ml (kot FRESUBIN HEPA DRINK)</t>
  </si>
  <si>
    <t>vsaj 1,3 kcal</t>
  </si>
  <si>
    <t>vsebuje vsaj 35% BCAA od celokupnih beljakovin, vsaj 35% MCT maščob od celokupnih maščob</t>
  </si>
  <si>
    <t>Hiperenergijska visokobeljakovinska enteralna prehrana za bolnike na dializi z omejenim vnosom elektrolitov in tekočin, kot dodatek k prehrani, 100-250 ml (kot NEPRO HP / RENILON)</t>
  </si>
  <si>
    <t>z nizko vsebnostjo elektrolitov (Na, K, P), vsaj 7 g beljakovin / 100 ml</t>
  </si>
  <si>
    <t>ml</t>
  </si>
  <si>
    <t>Hiperenergijska nizkobeljakovinska enteralna prehrana za ledvične bolnike s kronično ledvično boleznijo, ki potrebujejo prehrano z nizko vsebnostjo beljakovin ter omejenim vnosom elektrolitov in tekočin, z vlakninami, primerna kot edini vir prehrane ali kot dodatek k prehrani, 200 - 250 ml (kot FRESUBIN RENAL / NEPRO LP)</t>
  </si>
  <si>
    <t>vsebuje 3 do 5 g beljakovin /  100 ml</t>
  </si>
  <si>
    <t>Visokobeljakovinska enteralna prehrana obogatena z argininom, za bolnike s pomanjkljivim vnosom beljakovin in energije, pri preležaninah, slabšem celjenju ran, 200 - 250 ml (kot CUBITAN)</t>
  </si>
  <si>
    <t>vsaj 1,2 kcal/ml</t>
  </si>
  <si>
    <t>vsebuje vsaj 1,5 g arginina in 1,7 g glutamina / 100 ml</t>
  </si>
  <si>
    <t>Visokoenergijska, bistra z ogljikovimi hidrati in hidroliziranimi proteini bogata raztopina za preprečevanje pooperativne inzulinske rezistence bolnikov s tveganjem za podhranjenost, brez maščob, 200 - 250 ml (kot PROVIDEXTRA DRINK)</t>
  </si>
  <si>
    <t>bistra, vsaj 30 g OH/100 ml in vsaj 4 g hidroliziranih proteinov / 100 ml</t>
  </si>
  <si>
    <t>Visokoenergijska visokobeljakovinska enteralna prehrana z β-hidroksimetilbutiratom (HMB), fruktooligosaharidi in vitaminom D, za bolnike  s sarkopenijo, 200-250 ml (kot ENSURE PLUS ADVANCE)</t>
  </si>
  <si>
    <t xml:space="preserve">vsaj 20 g beljakovin, vsaj 1 g βHMB in vsaj 500 IE enot vitamina D na pakiranje, EM = količina dnevno priporočene βHMB , ki vsebuje 1 g βHMB </t>
  </si>
  <si>
    <t>Enteralna prehrana za bolnike z rakom, s tumorsko kaheksijo, za bolnike na zdravljenju s KT, RT, pri povišanih potrebah po beljakovinah in energiji, pri kroničnih katabolnih stanjih, pri obstrukciji v zgornjem delu prebavnega trakta, 600 kcal v največ 500 ml, v enotah pakiranja od 100 do 250 ml (kot FORTICARE / PROSURE / SUPPORTAN )</t>
  </si>
  <si>
    <t>vsebuje 1,4-2 g EPA v 600 kcal izdelka; EM = količina dnevno priporočene EPA, ki vsebuje 1,4-2 g EPA,</t>
  </si>
  <si>
    <t>kdp EPA</t>
  </si>
  <si>
    <t>3.</t>
  </si>
  <si>
    <t xml:space="preserve">podsklop: OTROŠKA ENTERALNA PREHRANA </t>
  </si>
  <si>
    <t xml:space="preserve">OTROŠKA ENTERALNA PREHRANA </t>
  </si>
  <si>
    <t>Lastnost 1</t>
  </si>
  <si>
    <t>Enteralna prehrana za dojenčke od rojstva 18. meseca starosti ali do 9 kg telesne teže, obogatena z galakto- in frukto-oligosaharidi, 100 ml (kot INFATRINI)</t>
  </si>
  <si>
    <t>nevtralen</t>
  </si>
  <si>
    <t>Osnovna standardna enteralna prehrana za otroke od 1-10 let, primerna pri podhranjenosti, zastoju v rasti, akutnih stanjih (poškodbe, opekline), pripravi na kirurške posege in okrevanjih, pri povečanih potrebah po energiji, pomanjkanju apetita pri sicer zdravih neješčih otrocih, 200 - 250 ml (kot PEDIASURE)</t>
  </si>
  <si>
    <t>0,65 - 1 kcal/ml</t>
  </si>
  <si>
    <t>B:M:OH=10-15:30-50:50-60, osmolalnost: 200 - 300 mosmol/l</t>
  </si>
  <si>
    <t>Visokoenergijska enteralna prehrana za otroke od 1 do 12 let, z vlakninami, primerna pri podhranjenosti, zastoju v rasti, akutnih stanjih (poškodbe, opekline), pripravi na kirurške posege, pri okrevanjih, povečanih potrebah po energiji, pomanjkanju apetita pri sicer zdravih neješčih otrocih, 200 - 250 ml (kot NUTRINIDRINK MULTIFIBRE)</t>
  </si>
  <si>
    <t>vsaj dva okusa, brez laktoze, brez glutena</t>
  </si>
  <si>
    <t>osmolalnost: nad 300 mosmol/l</t>
  </si>
  <si>
    <t>4.</t>
  </si>
  <si>
    <t>podsklop: MODULARNI PREHRANSKI DODATKI</t>
  </si>
  <si>
    <t>MODULARNI PREHRANSKI DODATKI</t>
  </si>
  <si>
    <t xml:space="preserve">Prehranski dodatek v prahu z visoko vsebnostjo glutamina in antioksidantov (vit. C, vit. E, selen, cink, beta karoten), za bolnike po operacijah prebavil, pri Chronovi bolezni, pri ulceroznem kolitisu, po opeklinah in hudih multitravmah ter kroničnih vnetjih, primeren kot napitek,  20 - 25 g (kot GLUTAMINE PLUS) </t>
  </si>
  <si>
    <t xml:space="preserve">z okusom </t>
  </si>
  <si>
    <t>vsaj 10 g L-glutamina / 20 - 25 g prahu</t>
  </si>
  <si>
    <t>Prehranski dodatek v prahu z visoko vsebnostjo glutamina, za bolnike po operacijah prebavil, pri Chronovi bolezni, pri ulceroznem kolitisu, po opeklinah in hudih multitravmah ter kroničnih vnetjih, 250 - 600 g (kot L-GLUTAMIN)</t>
  </si>
  <si>
    <t>vsaj 50 % glutamina od vseh sestavin, brez maščob</t>
  </si>
  <si>
    <t>g</t>
  </si>
  <si>
    <t>Prehranski dodatek v prahu z argininom, glutaminom in HMB (metabolit levcina), za bolnike s kronično rano (pri preležaninah, diabetičnem stopalu, venskih golenskih razjedah), pri akutnih ranah (opeklinah, poškodbe, travme, kirurške rane), pri sarkopeniji in kaheksiji, 20 - 25 g (kot ABOUND)</t>
  </si>
  <si>
    <t xml:space="preserve"> vsaj 0,8 kcal/ml pripravljenega izdelka</t>
  </si>
  <si>
    <t>vsaj 10 g L-glutamina , vsaj 10 g L-arginina in vsaj 1 g HMB / 20 - 25 g prahu</t>
  </si>
  <si>
    <t>Beljakovinski dodatek v obliki prahu z visokim deležem mlečnih beljakovin in aminokislin z razvejano verigo, za bolnike z akutno in kronično jetrno odpovedjo, za uravnavanje motenj v presnovi aminokislin z razvejano verigo, primeren tudi za dojenčke in male otroke, do 500 g (kot BCAA / HEPARON JUNIOR)</t>
  </si>
  <si>
    <t>vsaj 30 % aminokislin z razvejano verigo</t>
  </si>
  <si>
    <t>Beljakovinski prehranski dodatek v prahu, brez natrija, kalija in/ali fosforja, za beljakovinsko obogatitev toplih in hladnih jedi in pijač, do 500 g (kot PROTIFAR / WHEY PROTEIN / FRESUBIN PROTEIN POWDER)</t>
  </si>
  <si>
    <t>brez okusa</t>
  </si>
  <si>
    <t>Nizkoenergijski visokobeljakovinski prehranski dodatek v prahu, z visoko vsebnostjo levcina, za bolnike s sarkopenijo, do 500 g (kot FORTIFIT)</t>
  </si>
  <si>
    <t>vsaj 50 % energije iz beljakovin, vsaj 1,4 g levcina in 10 ug vitamina D / 10 g beljakovin</t>
  </si>
  <si>
    <t>Gostilo v obliki prahu za zgoščevanje toplih in hladnih jedi in pijač, za bolnike z disfagijo in pri ostalih motnjah požiranja, do 300 g (kot NUTILIS / THICK&amp;EASY)</t>
  </si>
  <si>
    <t>Ogljikohidratni prehranski dodatek v obliki prahu, maltodekstrin, za energijsko bogatenje toplih in hladnih jedi in pijač, pri podhranjenosti, do 500 g (kot POLYCAL)</t>
  </si>
  <si>
    <t>brez maščob, brez beljakovin</t>
  </si>
  <si>
    <t>MCT olje, mešanica trigliceridov, srednjeverižne maščobne kisline, 500 - 1000 ml</t>
  </si>
  <si>
    <t>brez beljakovin, brez ogljikovih hidratov</t>
  </si>
  <si>
    <t>II.</t>
  </si>
  <si>
    <t>OTROŠKA HRANA</t>
  </si>
  <si>
    <t>podsklop: Mlečne formule</t>
  </si>
  <si>
    <t>Mlečne formule</t>
  </si>
  <si>
    <t xml:space="preserve">Formula za nedonošenčke in dojenčke z nizko porodno težo, do 400 g </t>
  </si>
  <si>
    <t xml:space="preserve">Dodatek materinemu mleku za obogatitev materinega mleka pri prehrani nedonošenčkov in dojenčkov z nizko porodno težo, do 200 g </t>
  </si>
  <si>
    <t>brez glutena</t>
  </si>
  <si>
    <t>Začetno mleko, že pripravljeno za nedonošenčke, do 70 ml</t>
  </si>
  <si>
    <t>steriliziran</t>
  </si>
  <si>
    <t>Začetno mleko, že pripravljeno za uporabo, primerno za hranjenje in dohranjevanje dojenčkov od rojstva naprej, do 70 ml</t>
  </si>
  <si>
    <t xml:space="preserve">Začetna formula za dojenčke od 0 - 6 mesecev, do 1000 g </t>
  </si>
  <si>
    <t xml:space="preserve">Nadaljevalna formula za dojenčke od 6 - 12 mesecev, do 1000 g </t>
  </si>
  <si>
    <t xml:space="preserve">Formula za dojenčke s kolikami, z znižano količino laktoze, (od 0 - 12 mesecev), do 1000 g </t>
  </si>
  <si>
    <t xml:space="preserve">Začetna formula za dojenčke pri povečanem polivanju, od rojstva naprej, do 1000 g </t>
  </si>
  <si>
    <t xml:space="preserve">Formula za dojenčke z zaprtjem (od 0 - 12 mesecev), do 1000 g </t>
  </si>
  <si>
    <t>Začetna formula za dojenčke z akutno diarejo in/ali intoleranco na laktozo od rojstva naprej, do 1000 g</t>
  </si>
  <si>
    <t xml:space="preserve">Elementarna prehrana za dojenčke na osnovi prostih aminokislin, za dietetsko uravnavanje alergij na kravje mleko in večino prehranskih beljakovin, do 400 g </t>
  </si>
  <si>
    <t>vsebuje LCP in nukleotide, brez palmovega olja</t>
  </si>
  <si>
    <t>za dojenčke od rojstva do 12. meseca starosti.</t>
  </si>
  <si>
    <t xml:space="preserve">Formula za dojenčke z alergijo na beljakovine kravjega mleka, do 1000 g </t>
  </si>
  <si>
    <t>hidrolizirane beljakovine kravjega mleka</t>
  </si>
  <si>
    <t>brez laktoze, brez glutena</t>
  </si>
  <si>
    <t>podsklop: KAŠICE ŽITNE</t>
  </si>
  <si>
    <t>KAŠICE ŽITNE</t>
  </si>
  <si>
    <t>OTROŠKA PRVA MLEČNA KAŠICA, do 1 kg</t>
  </si>
  <si>
    <t>ne vsebuje glutena, barvil, konzervansov in umetnih arom</t>
  </si>
  <si>
    <t>za dojenčke po dopolnjenem  6.mes.starosti</t>
  </si>
  <si>
    <t>brez dodanega sladkorja; z ml. formulo</t>
  </si>
  <si>
    <t xml:space="preserve">MLEČNO ŽITNA KAŠICA S SADJEM, do 1 kg </t>
  </si>
  <si>
    <t>MLEČNO ŽITNA KAŠICA Z BANANO, do 1kg</t>
  </si>
  <si>
    <t xml:space="preserve">MLEČNO ŽITNA KAŠICA VEČ ŽIT, do 1 kg </t>
  </si>
  <si>
    <t xml:space="preserve">MLEČNO ŽITNA KAŠICA RIŽ, do 1 kg </t>
  </si>
  <si>
    <t xml:space="preserve">MLEČNO ŽITNA KAŠICA PROSO, do 1 kg </t>
  </si>
  <si>
    <t>ŽITNA KAŠICA OVES Z ALI BREZ SADJA, do 1 kg</t>
  </si>
  <si>
    <t>ne vsebuje barvil, konzervansov in umetnih arom</t>
  </si>
  <si>
    <t>brez dodanega sladkorja; brez ml. formule</t>
  </si>
  <si>
    <t>ŽITNA KAŠICA RIŽ, do 1 kg</t>
  </si>
  <si>
    <t xml:space="preserve">ŽITNA KAŠICA PROSO, do 1 kg </t>
  </si>
  <si>
    <t xml:space="preserve">ŽITNA KAŠICA ZDROB, do 1 kg </t>
  </si>
  <si>
    <t>ŽITNA KAŠICA VEČ ŽIT, do 1 kg</t>
  </si>
  <si>
    <t xml:space="preserve">ŽITNA KAŠICA S SADJEM, do 1 kg </t>
  </si>
  <si>
    <t>ŽITNA KAŠICA KOSMIČI</t>
  </si>
  <si>
    <t>MLEČNO ŽITNA KAŠICA S KEKSI, do 1 kg</t>
  </si>
  <si>
    <t>podsklop: NAPITEK ELEKTROLITSKI</t>
  </si>
  <si>
    <t>NAPITEK ELEKTROLITSKI</t>
  </si>
  <si>
    <t>Napitek s korenjem, elektroliti in riževo sluzjo za uravnavanje prebave, po 4. mesecu starosti, 200 ml (kot ORS 200, HIPP)</t>
  </si>
  <si>
    <t>primeren za otroke z drisko</t>
  </si>
  <si>
    <t>KOS</t>
  </si>
  <si>
    <t>III.</t>
  </si>
  <si>
    <t>ČAJI ZDRAVILNI</t>
  </si>
  <si>
    <t>podsklop: ČAJI ZDRAVILNI</t>
  </si>
  <si>
    <t>CHAMOMILAE FLOS, do 1 kg</t>
  </si>
  <si>
    <t>Dehidrirana oblika</t>
  </si>
  <si>
    <t>ČAJ ŽAJBELJ LISTI, do 100 g</t>
  </si>
  <si>
    <t>MYRTILLI FRUCTUS - BOROVNICA, do 1 kg</t>
  </si>
  <si>
    <t>SENNAE FOLIUM, do 1 kg</t>
  </si>
  <si>
    <t>UVAE URSI FOLLIUM, do 1 kg</t>
  </si>
  <si>
    <t>IV.</t>
  </si>
  <si>
    <t>SISTEMI ZA ENTERALNO HRANJENJE</t>
  </si>
  <si>
    <t>podsklop: SISTEMI ZA ENTERALNO HRANJENJE</t>
  </si>
  <si>
    <t>SISTEM ZA ENTERALNO PREHRANO, TEŽNOSTNI</t>
  </si>
  <si>
    <t xml:space="preserve">Sistem mora omogočati hranjenje z vsemi vrstami embalaže enteralne prehrane (vrečka, plastenka s širokim grlom 500ml, plastenka s širokim grlom 220ml...) različnih proizvajalcev enteralne prehrane. </t>
  </si>
  <si>
    <t>Ponudnik mora zagotoviti sistem z ENFit konektom za priključitev na sonde, ki imajo ENFit adapter ali sistem z univerzalnim adapterjem za ostale sonde. Vsebovati mora  odprtino s konektom za dodajanje vode (LL).</t>
  </si>
  <si>
    <t>SISTEM ZA HRANJENJE PO ENTERALNI ČRPALKI APPLIX</t>
  </si>
  <si>
    <t>Sistem mora biti kompatibilen z obstoječo črpalko APPLIX.</t>
  </si>
  <si>
    <t>SISTEM ZA HRANJENJE PO ENTERALNI ČRPALKI APPLIX Z VREČKO</t>
  </si>
  <si>
    <t>SISTEM ZA HRANJENJE PO ENTERALNI ČRPALKI ENTEROPORT PLUS</t>
  </si>
  <si>
    <t>Sistem mora biti kompatibilen z obstoječo črpalko ENTROPORT PLUS</t>
  </si>
  <si>
    <t>SISTEM ZA HRANJENJE PO ENTERALNI ČRPALKI ENTEROPORT PLUS z VREČKO 1000ML</t>
  </si>
  <si>
    <t>NASTAVEK ZA BOLUSNO HRANJENJE</t>
  </si>
  <si>
    <t>Omogoča enostavno uporabo enteralne prehrane z brizgo preko nastavka.</t>
  </si>
  <si>
    <t>Nastavek mora biti kompatibilen z embalažo  enteralne prehrane - vrečkami ter brizgo za hranjenje.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</si>
</sst>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0;"/>
    <numFmt numFmtId="165" formatCode="0.0000%"/>
    <numFmt numFmtId="166" formatCode="0.0%"/>
  </numFmts>
  <fonts count="7" x14ac:knownFonts="1">
    <font>
      <sz val="11"/>
      <color theme="1"/>
      <name val="Calibri"/>
      <family val="2"/>
      <charset val="238"/>
      <scheme val="minor"/>
    </font>
    <font>
      <sz val="10"/>
      <color indexed="8"/>
      <name val="Arial"/>
      <family val="2"/>
      <charset val="238"/>
    </font>
    <font>
      <b/>
      <sz val="14"/>
      <color indexed="8"/>
      <name val="Arial"/>
      <family val="2"/>
      <charset val="238"/>
    </font>
    <font>
      <b/>
      <sz val="10"/>
      <color indexed="9"/>
      <name val="Arial"/>
      <family val="2"/>
      <charset val="238"/>
    </font>
    <font>
      <b/>
      <sz val="10"/>
      <color indexed="8"/>
      <name val="Arial"/>
      <family val="2"/>
      <charset val="238"/>
    </font>
    <font>
      <sz val="7"/>
      <color indexed="8"/>
      <name val="Small Fonts"/>
      <charset val="238"/>
    </font>
    <font>
      <b/>
      <sz val="12"/>
      <color indexed="8"/>
      <name val="Arial"/>
      <family val="2"/>
      <charset val="238"/>
    </font>
  </fonts>
  <fills count="6">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rgb="FFFFFFD2"/>
        <bgColor indexed="64"/>
      </patternFill>
    </fill>
    <fill>
      <patternFill patternType="solid">
        <fgColor indexed="4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 fillId="0" borderId="0">
      <alignment horizontal="left" vertical="center"/>
    </xf>
    <xf numFmtId="0" fontId="2" fillId="0" borderId="0">
      <alignment horizontal="left" vertical="center"/>
    </xf>
    <xf numFmtId="0" fontId="1" fillId="0" borderId="1">
      <alignment horizontal="left" vertical="center" wrapText="1"/>
    </xf>
    <xf numFmtId="0" fontId="3" fillId="2" borderId="0">
      <alignment horizontal="left" vertical="center"/>
    </xf>
  </cellStyleXfs>
  <cellXfs count="80">
    <xf numFmtId="0" fontId="0" fillId="0" borderId="0" xfId="0"/>
    <xf numFmtId="0" fontId="1" fillId="0" borderId="0" xfId="1">
      <alignment horizontal="left" vertical="center"/>
    </xf>
    <xf numFmtId="0" fontId="2" fillId="0" borderId="0" xfId="2">
      <alignment horizontal="left" vertical="center"/>
    </xf>
    <xf numFmtId="0" fontId="1" fillId="3" borderId="3" xfId="1" applyFill="1" applyBorder="1" applyAlignment="1">
      <alignment horizontal="left" vertical="center" wrapText="1"/>
    </xf>
    <xf numFmtId="0" fontId="1" fillId="3" borderId="4" xfId="1" applyFill="1" applyBorder="1" applyAlignment="1">
      <alignment horizontal="left" vertical="center" wrapText="1"/>
    </xf>
    <xf numFmtId="0" fontId="1" fillId="3" borderId="5" xfId="1" applyFill="1" applyBorder="1" applyAlignment="1">
      <alignment horizontal="left" vertical="center" wrapText="1"/>
    </xf>
    <xf numFmtId="0" fontId="5" fillId="0" borderId="0" xfId="1" applyFont="1" applyAlignment="1">
      <alignment horizontal="left" vertical="center"/>
    </xf>
    <xf numFmtId="0" fontId="3" fillId="2" borderId="6" xfId="4" applyBorder="1">
      <alignment horizontal="left" vertical="center"/>
    </xf>
    <xf numFmtId="0" fontId="3" fillId="2" borderId="7" xfId="4" applyBorder="1">
      <alignment horizontal="left" vertical="center"/>
    </xf>
    <xf numFmtId="0" fontId="1" fillId="0" borderId="8" xfId="3" applyBorder="1" applyAlignment="1">
      <alignment horizontal="right" vertical="center" wrapText="1"/>
    </xf>
    <xf numFmtId="0" fontId="4" fillId="0" borderId="9" xfId="3" applyFont="1" applyBorder="1">
      <alignment horizontal="left" vertical="center" wrapText="1"/>
    </xf>
    <xf numFmtId="0" fontId="1" fillId="0" borderId="10" xfId="3" applyBorder="1" applyAlignment="1">
      <alignment horizontal="right" vertical="center" wrapText="1"/>
    </xf>
    <xf numFmtId="0" fontId="4" fillId="0" borderId="11" xfId="3" applyFont="1" applyBorder="1">
      <alignment horizontal="left" vertical="center" wrapText="1"/>
    </xf>
    <xf numFmtId="0" fontId="1" fillId="0" borderId="12" xfId="3" applyBorder="1" applyAlignment="1">
      <alignment horizontal="right" vertical="center" wrapText="1"/>
    </xf>
    <xf numFmtId="0" fontId="4" fillId="0" borderId="13" xfId="3" applyFont="1" applyBorder="1" applyProtection="1">
      <alignment horizontal="left" vertical="center" wrapText="1"/>
      <protection locked="0"/>
    </xf>
    <xf numFmtId="0" fontId="4" fillId="4" borderId="9" xfId="3" applyFont="1" applyFill="1" applyBorder="1" applyProtection="1">
      <alignment horizontal="left" vertical="center" wrapText="1"/>
      <protection locked="0"/>
    </xf>
    <xf numFmtId="0" fontId="4" fillId="4" borderId="11" xfId="3" applyFont="1" applyFill="1" applyBorder="1" applyProtection="1">
      <alignment horizontal="left" vertical="center" wrapText="1"/>
      <protection locked="0"/>
    </xf>
    <xf numFmtId="0" fontId="4" fillId="4" borderId="13" xfId="3" applyFont="1" applyFill="1" applyBorder="1" applyProtection="1">
      <alignment horizontal="left" vertical="center" wrapText="1"/>
      <protection locked="0"/>
    </xf>
    <xf numFmtId="0" fontId="3" fillId="2" borderId="14" xfId="4" applyBorder="1">
      <alignment horizontal="left" vertical="center"/>
    </xf>
    <xf numFmtId="0" fontId="1" fillId="5" borderId="15" xfId="3" applyFill="1" applyBorder="1">
      <alignment horizontal="left" vertical="center" wrapText="1"/>
    </xf>
    <xf numFmtId="0" fontId="1" fillId="5" borderId="16" xfId="3" applyFill="1" applyBorder="1">
      <alignment horizontal="left" vertical="center" wrapText="1"/>
    </xf>
    <xf numFmtId="0" fontId="1" fillId="5" borderId="17" xfId="3" applyFill="1" applyBorder="1">
      <alignment horizontal="left" vertical="center" wrapText="1"/>
    </xf>
    <xf numFmtId="0" fontId="1" fillId="0" borderId="18" xfId="3" applyBorder="1">
      <alignment horizontal="left" vertical="center" wrapText="1"/>
    </xf>
    <xf numFmtId="0" fontId="1" fillId="0" borderId="18" xfId="3" applyBorder="1" applyAlignment="1">
      <alignment horizontal="center" vertical="center" wrapText="1"/>
    </xf>
    <xf numFmtId="3" fontId="1" fillId="0" borderId="18" xfId="3" applyNumberFormat="1" applyBorder="1" applyAlignment="1">
      <alignment horizontal="right" vertical="center" wrapText="1"/>
    </xf>
    <xf numFmtId="164" fontId="1" fillId="4" borderId="18" xfId="3" applyNumberFormat="1" applyFill="1" applyBorder="1" applyAlignment="1" applyProtection="1">
      <alignment horizontal="right" vertical="center" wrapText="1"/>
      <protection locked="0"/>
    </xf>
    <xf numFmtId="3" fontId="1" fillId="4" borderId="18" xfId="3" applyNumberFormat="1" applyFill="1" applyBorder="1" applyAlignment="1" applyProtection="1">
      <alignment horizontal="right" vertical="center" wrapText="1"/>
      <protection locked="0"/>
    </xf>
    <xf numFmtId="164" fontId="1" fillId="0" borderId="18" xfId="3" applyNumberFormat="1" applyBorder="1" applyAlignment="1" applyProtection="1">
      <alignment horizontal="right" vertical="center" wrapText="1"/>
      <protection hidden="1"/>
    </xf>
    <xf numFmtId="165" fontId="1" fillId="4" borderId="18" xfId="3" applyNumberFormat="1" applyFill="1" applyBorder="1" applyAlignment="1" applyProtection="1">
      <alignment horizontal="right" vertical="center" wrapText="1"/>
      <protection locked="0"/>
    </xf>
    <xf numFmtId="166" fontId="1" fillId="4" borderId="18" xfId="3" applyNumberFormat="1" applyFill="1" applyBorder="1" applyAlignment="1" applyProtection="1">
      <alignment horizontal="right" vertical="center" wrapText="1"/>
      <protection locked="0"/>
    </xf>
    <xf numFmtId="0" fontId="1" fillId="4" borderId="18" xfId="3" applyFill="1" applyBorder="1" applyProtection="1">
      <alignment horizontal="left" vertical="center" wrapText="1"/>
      <protection locked="0"/>
    </xf>
    <xf numFmtId="0" fontId="1" fillId="4" borderId="9" xfId="3" applyFill="1" applyBorder="1" applyProtection="1">
      <alignment horizontal="left" vertical="center" wrapText="1"/>
      <protection locked="0"/>
    </xf>
    <xf numFmtId="0" fontId="1" fillId="0" borderId="1" xfId="3" applyBorder="1">
      <alignment horizontal="left" vertical="center" wrapText="1"/>
    </xf>
    <xf numFmtId="0" fontId="1" fillId="0" borderId="1" xfId="3" applyBorder="1" applyAlignment="1">
      <alignment horizontal="center" vertical="center" wrapText="1"/>
    </xf>
    <xf numFmtId="3" fontId="1" fillId="0" borderId="1" xfId="3" applyNumberFormat="1" applyBorder="1" applyAlignment="1">
      <alignment horizontal="right" vertical="center" wrapText="1"/>
    </xf>
    <xf numFmtId="164" fontId="1" fillId="4" borderId="1" xfId="3" applyNumberFormat="1" applyFill="1" applyBorder="1" applyAlignment="1" applyProtection="1">
      <alignment horizontal="right" vertical="center" wrapText="1"/>
      <protection locked="0"/>
    </xf>
    <xf numFmtId="3" fontId="1" fillId="4" borderId="1" xfId="3" applyNumberFormat="1" applyFill="1" applyBorder="1" applyAlignment="1" applyProtection="1">
      <alignment horizontal="right" vertical="center" wrapText="1"/>
      <protection locked="0"/>
    </xf>
    <xf numFmtId="164" fontId="1" fillId="0" borderId="1" xfId="3" applyNumberFormat="1" applyBorder="1" applyAlignment="1" applyProtection="1">
      <alignment horizontal="right" vertical="center" wrapText="1"/>
      <protection hidden="1"/>
    </xf>
    <xf numFmtId="165" fontId="1" fillId="4" borderId="1" xfId="3" applyNumberFormat="1" applyFill="1" applyBorder="1" applyAlignment="1" applyProtection="1">
      <alignment horizontal="right" vertical="center" wrapText="1"/>
      <protection locked="0"/>
    </xf>
    <xf numFmtId="166" fontId="1" fillId="4" borderId="1" xfId="3" applyNumberFormat="1" applyFill="1" applyBorder="1" applyAlignment="1" applyProtection="1">
      <alignment horizontal="right" vertical="center" wrapText="1"/>
      <protection locked="0"/>
    </xf>
    <xf numFmtId="0" fontId="1" fillId="4" borderId="1" xfId="3" applyFill="1" applyBorder="1" applyProtection="1">
      <alignment horizontal="left" vertical="center" wrapText="1"/>
      <protection locked="0"/>
    </xf>
    <xf numFmtId="0" fontId="1" fillId="4" borderId="11" xfId="3" applyFill="1" applyBorder="1" applyProtection="1">
      <alignment horizontal="left" vertical="center" wrapText="1"/>
      <protection locked="0"/>
    </xf>
    <xf numFmtId="0" fontId="1" fillId="0" borderId="19" xfId="3" applyBorder="1">
      <alignment horizontal="left" vertical="center" wrapText="1"/>
    </xf>
    <xf numFmtId="0" fontId="1" fillId="0" borderId="19" xfId="3" applyBorder="1" applyAlignment="1">
      <alignment horizontal="center" vertical="center" wrapText="1"/>
    </xf>
    <xf numFmtId="3" fontId="1" fillId="0" borderId="19" xfId="3" applyNumberFormat="1" applyBorder="1" applyAlignment="1">
      <alignment horizontal="right" vertical="center" wrapText="1"/>
    </xf>
    <xf numFmtId="164" fontId="1" fillId="4" borderId="19" xfId="3" applyNumberFormat="1" applyFill="1" applyBorder="1" applyAlignment="1" applyProtection="1">
      <alignment horizontal="right" vertical="center" wrapText="1"/>
      <protection locked="0"/>
    </xf>
    <xf numFmtId="3" fontId="1" fillId="4" borderId="19" xfId="3" applyNumberFormat="1" applyFill="1" applyBorder="1" applyAlignment="1" applyProtection="1">
      <alignment horizontal="right" vertical="center" wrapText="1"/>
      <protection locked="0"/>
    </xf>
    <xf numFmtId="164" fontId="1" fillId="0" borderId="19" xfId="3" applyNumberFormat="1" applyBorder="1" applyAlignment="1" applyProtection="1">
      <alignment horizontal="right" vertical="center" wrapText="1"/>
      <protection hidden="1"/>
    </xf>
    <xf numFmtId="165" fontId="1" fillId="4" borderId="19" xfId="3" applyNumberFormat="1" applyFill="1" applyBorder="1" applyAlignment="1" applyProtection="1">
      <alignment horizontal="right" vertical="center" wrapText="1"/>
      <protection locked="0"/>
    </xf>
    <xf numFmtId="166" fontId="1" fillId="4" borderId="19" xfId="3" applyNumberFormat="1" applyFill="1" applyBorder="1" applyAlignment="1" applyProtection="1">
      <alignment horizontal="right" vertical="center" wrapText="1"/>
      <protection locked="0"/>
    </xf>
    <xf numFmtId="0" fontId="1" fillId="4" borderId="19" xfId="3" applyFill="1" applyBorder="1" applyProtection="1">
      <alignment horizontal="left" vertical="center" wrapText="1"/>
      <protection locked="0"/>
    </xf>
    <xf numFmtId="0" fontId="1" fillId="4" borderId="13" xfId="3" applyFill="1" applyBorder="1" applyProtection="1">
      <alignment horizontal="left" vertical="center" wrapText="1"/>
      <protection locked="0"/>
    </xf>
    <xf numFmtId="0" fontId="3" fillId="2" borderId="2" xfId="4" applyBorder="1">
      <alignment horizontal="left" vertical="center"/>
    </xf>
    <xf numFmtId="0" fontId="1" fillId="5" borderId="2" xfId="3" applyFill="1" applyBorder="1">
      <alignment horizontal="left" vertical="center" wrapText="1"/>
    </xf>
    <xf numFmtId="0" fontId="1" fillId="0" borderId="20" xfId="3" applyBorder="1">
      <alignment horizontal="left" vertical="center" wrapText="1"/>
    </xf>
    <xf numFmtId="0" fontId="1" fillId="0" borderId="21" xfId="3" applyBorder="1">
      <alignment horizontal="left" vertical="center" wrapText="1"/>
    </xf>
    <xf numFmtId="0" fontId="1" fillId="0" borderId="22" xfId="3" applyBorder="1">
      <alignment horizontal="left" vertical="center" wrapText="1"/>
    </xf>
    <xf numFmtId="0" fontId="3" fillId="2" borderId="6" xfId="4" applyBorder="1" applyAlignment="1">
      <alignment horizontal="right" vertical="center"/>
    </xf>
    <xf numFmtId="0" fontId="1" fillId="0" borderId="9" xfId="3" applyBorder="1" applyAlignment="1">
      <alignment horizontal="right" vertical="center" wrapText="1"/>
    </xf>
    <xf numFmtId="0" fontId="1" fillId="0" borderId="11" xfId="3" applyBorder="1" applyAlignment="1">
      <alignment horizontal="right" vertical="center" wrapText="1"/>
    </xf>
    <xf numFmtId="0" fontId="1" fillId="0" borderId="13" xfId="3" applyBorder="1" applyAlignment="1">
      <alignment horizontal="right" vertical="center" wrapText="1"/>
    </xf>
    <xf numFmtId="0" fontId="4" fillId="0" borderId="15" xfId="3" applyFont="1" applyBorder="1">
      <alignment horizontal="left" vertical="center" wrapText="1"/>
    </xf>
    <xf numFmtId="164" fontId="4" fillId="0" borderId="16" xfId="3" applyNumberFormat="1" applyFont="1" applyBorder="1" applyAlignment="1" applyProtection="1">
      <alignment horizontal="right" vertical="center" wrapText="1"/>
      <protection hidden="1"/>
    </xf>
    <xf numFmtId="164" fontId="4" fillId="0" borderId="17" xfId="3" applyNumberFormat="1" applyFont="1" applyBorder="1" applyAlignment="1" applyProtection="1">
      <alignment horizontal="right" vertical="center" wrapText="1"/>
      <protection hidden="1"/>
    </xf>
    <xf numFmtId="0" fontId="6" fillId="0" borderId="0" xfId="2" applyFont="1">
      <alignment horizontal="left" vertical="center"/>
    </xf>
    <xf numFmtId="0" fontId="2" fillId="0" borderId="0" xfId="2" applyAlignment="1">
      <alignment horizontal="right" vertical="center"/>
    </xf>
    <xf numFmtId="0" fontId="1" fillId="0" borderId="0" xfId="1" applyProtection="1">
      <alignment horizontal="left" vertical="center"/>
      <protection hidden="1"/>
    </xf>
    <xf numFmtId="0" fontId="1" fillId="0" borderId="16" xfId="3" applyBorder="1">
      <alignment horizontal="left" vertical="center" wrapText="1"/>
    </xf>
    <xf numFmtId="0" fontId="1" fillId="0" borderId="16" xfId="3" applyBorder="1" applyAlignment="1">
      <alignment horizontal="center" vertical="center" wrapText="1"/>
    </xf>
    <xf numFmtId="3" fontId="1" fillId="0" borderId="16" xfId="3" applyNumberFormat="1" applyBorder="1" applyAlignment="1">
      <alignment horizontal="right" vertical="center" wrapText="1"/>
    </xf>
    <xf numFmtId="164" fontId="1" fillId="4" borderId="16" xfId="3" applyNumberFormat="1" applyFill="1" applyBorder="1" applyAlignment="1" applyProtection="1">
      <alignment horizontal="right" vertical="center" wrapText="1"/>
      <protection locked="0"/>
    </xf>
    <xf numFmtId="3" fontId="1" fillId="4" borderId="16" xfId="3" applyNumberFormat="1" applyFill="1" applyBorder="1" applyAlignment="1" applyProtection="1">
      <alignment horizontal="right" vertical="center" wrapText="1"/>
      <protection locked="0"/>
    </xf>
    <xf numFmtId="164" fontId="1" fillId="0" borderId="16" xfId="3" applyNumberFormat="1" applyBorder="1" applyAlignment="1" applyProtection="1">
      <alignment horizontal="right" vertical="center" wrapText="1"/>
      <protection hidden="1"/>
    </xf>
    <xf numFmtId="165" fontId="1" fillId="4" borderId="16" xfId="3" applyNumberFormat="1" applyFill="1" applyBorder="1" applyAlignment="1" applyProtection="1">
      <alignment horizontal="right" vertical="center" wrapText="1"/>
      <protection locked="0"/>
    </xf>
    <xf numFmtId="166" fontId="1" fillId="4" borderId="16" xfId="3" applyNumberFormat="1" applyFill="1" applyBorder="1" applyAlignment="1" applyProtection="1">
      <alignment horizontal="right" vertical="center" wrapText="1"/>
      <protection locked="0"/>
    </xf>
    <xf numFmtId="0" fontId="1" fillId="4" borderId="16" xfId="3" applyFill="1" applyBorder="1" applyProtection="1">
      <alignment horizontal="left" vertical="center" wrapText="1"/>
      <protection locked="0"/>
    </xf>
    <xf numFmtId="0" fontId="1" fillId="4" borderId="17" xfId="3" applyFill="1" applyBorder="1" applyProtection="1">
      <alignment horizontal="left" vertical="center" wrapText="1"/>
      <protection locked="0"/>
    </xf>
    <xf numFmtId="0" fontId="1" fillId="0" borderId="2" xfId="3" applyBorder="1">
      <alignment horizontal="left" vertical="center" wrapText="1"/>
    </xf>
    <xf numFmtId="0" fontId="1" fillId="0" borderId="15" xfId="3" applyBorder="1" applyAlignment="1">
      <alignment horizontal="right" vertical="center" wrapText="1"/>
    </xf>
    <xf numFmtId="0" fontId="1" fillId="0" borderId="17" xfId="3" applyBorder="1" applyAlignment="1">
      <alignment horizontal="right" vertical="center" wrapText="1"/>
    </xf>
  </cellXfs>
  <cellStyles count="5">
    <cellStyle name="JN-naslov" xfId="2"/>
    <cellStyle name="JN-naslov tabele" xfId="4"/>
    <cellStyle name="JN-navadno" xfId="1"/>
    <cellStyle name="JN-tabela" xfId="3"/>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47"/>
  <sheetViews>
    <sheetView tabSelected="1"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0</v>
      </c>
    </row>
    <row r="5" spans="2:2" ht="13.5" thickBot="1" x14ac:dyDescent="0.3"/>
    <row r="6" spans="2:2" x14ac:dyDescent="0.25">
      <c r="B6" s="3" t="s">
        <v>1</v>
      </c>
    </row>
    <row r="7" spans="2:2" x14ac:dyDescent="0.25">
      <c r="B7" s="4"/>
    </row>
    <row r="8" spans="2:2" ht="38.25" x14ac:dyDescent="0.25">
      <c r="B8" s="4" t="s">
        <v>2</v>
      </c>
    </row>
    <row r="9" spans="2:2" x14ac:dyDescent="0.25">
      <c r="B9" s="4"/>
    </row>
    <row r="10" spans="2:2" ht="25.5" x14ac:dyDescent="0.25">
      <c r="B10" s="4" t="s">
        <v>3</v>
      </c>
    </row>
    <row r="11" spans="2:2" x14ac:dyDescent="0.25">
      <c r="B11" s="4"/>
    </row>
    <row r="12" spans="2:2" x14ac:dyDescent="0.25">
      <c r="B12" s="4" t="s">
        <v>4</v>
      </c>
    </row>
    <row r="13" spans="2:2" x14ac:dyDescent="0.25">
      <c r="B13" s="4" t="s">
        <v>5</v>
      </c>
    </row>
    <row r="14" spans="2:2" x14ac:dyDescent="0.25">
      <c r="B14" s="4" t="s">
        <v>6</v>
      </c>
    </row>
    <row r="15" spans="2:2" x14ac:dyDescent="0.25">
      <c r="B15" s="4" t="s">
        <v>7</v>
      </c>
    </row>
    <row r="16" spans="2:2" x14ac:dyDescent="0.25">
      <c r="B16" s="4" t="s">
        <v>8</v>
      </c>
    </row>
    <row r="17" spans="2:2" x14ac:dyDescent="0.25">
      <c r="B17" s="4" t="s">
        <v>9</v>
      </c>
    </row>
    <row r="18" spans="2:2" x14ac:dyDescent="0.25">
      <c r="B18" s="4" t="s">
        <v>10</v>
      </c>
    </row>
    <row r="19" spans="2:2" x14ac:dyDescent="0.25">
      <c r="B19" s="4" t="s">
        <v>11</v>
      </c>
    </row>
    <row r="20" spans="2:2" x14ac:dyDescent="0.25">
      <c r="B20" s="4" t="s">
        <v>12</v>
      </c>
    </row>
    <row r="21" spans="2:2" x14ac:dyDescent="0.25">
      <c r="B21" s="4"/>
    </row>
    <row r="22" spans="2:2" ht="25.5" x14ac:dyDescent="0.25">
      <c r="B22" s="4" t="s">
        <v>13</v>
      </c>
    </row>
    <row r="23" spans="2:2" x14ac:dyDescent="0.25">
      <c r="B23" s="4"/>
    </row>
    <row r="24" spans="2:2" x14ac:dyDescent="0.25">
      <c r="B24" s="4" t="s">
        <v>14</v>
      </c>
    </row>
    <row r="25" spans="2:2" x14ac:dyDescent="0.25">
      <c r="B25" s="4" t="s">
        <v>15</v>
      </c>
    </row>
    <row r="26" spans="2:2" x14ac:dyDescent="0.25">
      <c r="B26" s="4" t="s">
        <v>16</v>
      </c>
    </row>
    <row r="27" spans="2:2" x14ac:dyDescent="0.25">
      <c r="B27" s="4" t="s">
        <v>7</v>
      </c>
    </row>
    <row r="28" spans="2:2" x14ac:dyDescent="0.25">
      <c r="B28" s="4" t="s">
        <v>8</v>
      </c>
    </row>
    <row r="29" spans="2:2" x14ac:dyDescent="0.25">
      <c r="B29" s="4" t="s">
        <v>17</v>
      </c>
    </row>
    <row r="30" spans="2:2" x14ac:dyDescent="0.25">
      <c r="B30" s="4" t="s">
        <v>10</v>
      </c>
    </row>
    <row r="31" spans="2:2" x14ac:dyDescent="0.25">
      <c r="B31" s="4" t="s">
        <v>11</v>
      </c>
    </row>
    <row r="32" spans="2:2" x14ac:dyDescent="0.25">
      <c r="B32" s="4" t="s">
        <v>12</v>
      </c>
    </row>
    <row r="33" spans="2:2" x14ac:dyDescent="0.25">
      <c r="B33" s="4"/>
    </row>
    <row r="34" spans="2:2" x14ac:dyDescent="0.25">
      <c r="B34" s="4" t="s">
        <v>18</v>
      </c>
    </row>
    <row r="35" spans="2:2" ht="25.5" x14ac:dyDescent="0.25">
      <c r="B35" s="4" t="s">
        <v>19</v>
      </c>
    </row>
    <row r="36" spans="2:2" x14ac:dyDescent="0.25">
      <c r="B36" s="4" t="s">
        <v>6</v>
      </c>
    </row>
    <row r="37" spans="2:2" x14ac:dyDescent="0.25">
      <c r="B37" s="4" t="s">
        <v>7</v>
      </c>
    </row>
    <row r="38" spans="2:2" x14ac:dyDescent="0.25">
      <c r="B38" s="4" t="s">
        <v>12</v>
      </c>
    </row>
    <row r="39" spans="2:2" x14ac:dyDescent="0.25">
      <c r="B39" s="4"/>
    </row>
    <row r="40" spans="2:2" x14ac:dyDescent="0.25">
      <c r="B40" s="4" t="s">
        <v>20</v>
      </c>
    </row>
    <row r="41" spans="2:2" x14ac:dyDescent="0.25">
      <c r="B41" s="4"/>
    </row>
    <row r="42" spans="2:2" ht="25.5" x14ac:dyDescent="0.25">
      <c r="B42" s="4" t="s">
        <v>21</v>
      </c>
    </row>
    <row r="43" spans="2:2" x14ac:dyDescent="0.25">
      <c r="B43" s="4"/>
    </row>
    <row r="44" spans="2:2" x14ac:dyDescent="0.25">
      <c r="B44" s="4" t="s">
        <v>22</v>
      </c>
    </row>
    <row r="45" spans="2:2" x14ac:dyDescent="0.25">
      <c r="B45" s="4" t="s">
        <v>23</v>
      </c>
    </row>
    <row r="46" spans="2:2" x14ac:dyDescent="0.25">
      <c r="B46" s="4" t="s">
        <v>24</v>
      </c>
    </row>
    <row r="47" spans="2:2" ht="13.5" thickBot="1" x14ac:dyDescent="0.3">
      <c r="B47" s="5"/>
    </row>
  </sheetData>
  <sheetProtection algorithmName="SHA-512" hashValue="w0EXYSe3tNyu7c5a2RoN9j0Qou258NxefzCQurI/+wsResmN/Y7gpmMq4PLnOBRT6buID+4erO94wiTfiZX05Q==" saltValue="HoL2wzvXDmlyJScamQotrA=="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16-22/19&amp;RStran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5"/>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25</v>
      </c>
      <c r="C4" s="8"/>
    </row>
    <row r="5" spans="2:3" ht="20.100000000000001" customHeight="1" x14ac:dyDescent="0.25">
      <c r="B5" s="9" t="s">
        <v>26</v>
      </c>
      <c r="C5" s="10" t="s">
        <v>35</v>
      </c>
    </row>
    <row r="6" spans="2:3" ht="20.100000000000001" customHeight="1" x14ac:dyDescent="0.25">
      <c r="B6" s="11" t="s">
        <v>27</v>
      </c>
      <c r="C6" s="12" t="s">
        <v>36</v>
      </c>
    </row>
    <row r="7" spans="2:3" ht="27" customHeight="1" x14ac:dyDescent="0.25">
      <c r="B7" s="11" t="s">
        <v>28</v>
      </c>
      <c r="C7" s="12" t="s">
        <v>37</v>
      </c>
    </row>
    <row r="8" spans="2:3" ht="42.95" customHeight="1" x14ac:dyDescent="0.25">
      <c r="B8" s="11" t="s">
        <v>29</v>
      </c>
      <c r="C8" s="12"/>
    </row>
    <row r="9" spans="2:3" ht="20.100000000000001" customHeight="1" x14ac:dyDescent="0.25">
      <c r="B9" s="11" t="s">
        <v>30</v>
      </c>
      <c r="C9" s="12"/>
    </row>
    <row r="10" spans="2:3" ht="20.100000000000001" customHeight="1" x14ac:dyDescent="0.25">
      <c r="B10" s="11" t="s">
        <v>31</v>
      </c>
      <c r="C10" s="12" t="s">
        <v>38</v>
      </c>
    </row>
    <row r="11" spans="2:3" ht="20.100000000000001" customHeight="1" x14ac:dyDescent="0.25">
      <c r="B11" s="11" t="s">
        <v>32</v>
      </c>
      <c r="C11" s="12" t="s">
        <v>39</v>
      </c>
    </row>
    <row r="12" spans="2:3" ht="20.100000000000001" customHeight="1" x14ac:dyDescent="0.25">
      <c r="B12" s="11" t="s">
        <v>33</v>
      </c>
      <c r="C12" s="12" t="s">
        <v>40</v>
      </c>
    </row>
    <row r="13" spans="2:3" ht="20.100000000000001" customHeight="1" thickBot="1" x14ac:dyDescent="0.3">
      <c r="B13" s="13" t="s">
        <v>34</v>
      </c>
      <c r="C13" s="14"/>
    </row>
    <row r="15" spans="2:3" x14ac:dyDescent="0.25">
      <c r="B15" s="6" t="s">
        <v>41</v>
      </c>
    </row>
  </sheetData>
  <sheetProtection algorithmName="SHA-512" hashValue="TgTUVCBhDLC9zeOC97S6ShJ3SzOFexwMOP4nTG3BzaRMMlh9vipCrHuWK7CSs01iXTCBtNrb7wtDZRoRjuN7DA==" saltValue="iQlVAepDsRosBtvVfUqoHw=="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16-22/19&amp;RStran &amp;P od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1"/>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42</v>
      </c>
      <c r="C4" s="8"/>
    </row>
    <row r="5" spans="2:3" ht="20.100000000000001" customHeight="1" x14ac:dyDescent="0.25">
      <c r="B5" s="9" t="s">
        <v>43</v>
      </c>
      <c r="C5" s="15"/>
    </row>
    <row r="6" spans="2:3" ht="20.100000000000001" customHeight="1" x14ac:dyDescent="0.25">
      <c r="B6" s="11" t="s">
        <v>44</v>
      </c>
      <c r="C6" s="16"/>
    </row>
    <row r="7" spans="2:3" ht="27" customHeight="1" x14ac:dyDescent="0.25">
      <c r="B7" s="11" t="s">
        <v>45</v>
      </c>
      <c r="C7" s="16"/>
    </row>
    <row r="8" spans="2:3" ht="20.100000000000001" customHeight="1" x14ac:dyDescent="0.25">
      <c r="B8" s="11" t="s">
        <v>46</v>
      </c>
      <c r="C8" s="16"/>
    </row>
    <row r="9" spans="2:3" ht="20.100000000000001" customHeight="1" x14ac:dyDescent="0.25">
      <c r="B9" s="11" t="s">
        <v>47</v>
      </c>
      <c r="C9" s="16"/>
    </row>
    <row r="10" spans="2:3" ht="20.100000000000001" customHeight="1" x14ac:dyDescent="0.25">
      <c r="B10" s="11" t="s">
        <v>48</v>
      </c>
      <c r="C10" s="16"/>
    </row>
    <row r="11" spans="2:3" ht="20.100000000000001" customHeight="1" thickBot="1" x14ac:dyDescent="0.3">
      <c r="B11" s="13" t="s">
        <v>49</v>
      </c>
      <c r="C11" s="17"/>
    </row>
  </sheetData>
  <sheetProtection algorithmName="SHA-512" hashValue="MfgZJBxcafiRJ4NWi2UBAh9XKkD6m59ct8WeCVZHzcSXS92OgmMZ2f/t30BZQ8oASNLUzdmHa4DiIMpvycnRpQ==" saltValue="5CxWarzNgEO4eH6hpAqdsg=="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16-22/19&amp;RStran &amp;P od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9"/>
  <sheetViews>
    <sheetView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50</v>
      </c>
    </row>
    <row r="5" spans="2:2" ht="13.5" thickBot="1" x14ac:dyDescent="0.3"/>
    <row r="6" spans="2:2" x14ac:dyDescent="0.25">
      <c r="B6" s="3" t="s">
        <v>51</v>
      </c>
    </row>
    <row r="7" spans="2:2" x14ac:dyDescent="0.25">
      <c r="B7" s="4"/>
    </row>
    <row r="8" spans="2:2" x14ac:dyDescent="0.25">
      <c r="B8" s="4" t="s">
        <v>52</v>
      </c>
    </row>
    <row r="9" spans="2:2" ht="13.5" thickBot="1" x14ac:dyDescent="0.3">
      <c r="B9" s="5" t="s">
        <v>53</v>
      </c>
    </row>
  </sheetData>
  <sheetProtection algorithmName="SHA-512" hashValue="DWhUrwaKpC5s689O4NB5HtYHdWhQkoAJOcteCC/YnXSkmzYBVQ6LX/iJxXkjIpMBhWIZT9OhuHS8UnNLn5TxhA==" saltValue="ChBVk4DJhDUUT08TzW2JxQ=="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16-22/19&amp;RStran &amp;P od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75"/>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11" style="1" customWidth="1"/>
    <col min="5" max="5" width="11.7109375" style="1" customWidth="1"/>
    <col min="6" max="6" width="27.140625" style="1" customWidth="1"/>
    <col min="7"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64" t="s">
        <v>54</v>
      </c>
    </row>
    <row r="5" spans="1:25" ht="18" x14ac:dyDescent="0.25">
      <c r="B5" s="65" t="s">
        <v>55</v>
      </c>
      <c r="C5" s="2" t="s">
        <v>56</v>
      </c>
    </row>
    <row r="7" spans="1:25" x14ac:dyDescent="0.25">
      <c r="C7" s="66" t="str">
        <f>IF('2. Podatki o ponudniku'!C5&lt;&gt;"","Naziv ponudnika: " &amp; '2. Podatki o ponudniku'!C5,"")</f>
        <v/>
      </c>
    </row>
    <row r="8" spans="1:25" x14ac:dyDescent="0.25">
      <c r="C8" s="66" t="str">
        <f>IF('2. Podatki o ponudniku'!C7&lt;&gt;"","Identifikacijska številka za DDV: " &amp; '2. Podatki o ponudniku'!C7,"")</f>
        <v/>
      </c>
    </row>
    <row r="10" spans="1:25" ht="13.5" thickBot="1" x14ac:dyDescent="0.3"/>
    <row r="11" spans="1:25" ht="13.5" thickBot="1" x14ac:dyDescent="0.3">
      <c r="A11" s="52" t="s">
        <v>57</v>
      </c>
      <c r="B11" s="57" t="s">
        <v>58</v>
      </c>
      <c r="C11" s="18" t="s">
        <v>59</v>
      </c>
      <c r="D11" s="18"/>
      <c r="E11" s="18"/>
      <c r="F11" s="18"/>
      <c r="G11" s="18"/>
      <c r="H11" s="18" t="s">
        <v>60</v>
      </c>
      <c r="I11" s="18"/>
      <c r="J11" s="8"/>
      <c r="K11" s="7"/>
      <c r="L11" s="18" t="s">
        <v>61</v>
      </c>
      <c r="M11" s="18"/>
      <c r="N11" s="18"/>
      <c r="O11" s="18"/>
      <c r="P11" s="18"/>
      <c r="Q11" s="18"/>
      <c r="R11" s="18"/>
      <c r="S11" s="18"/>
      <c r="T11" s="18"/>
      <c r="U11" s="18"/>
      <c r="V11" s="18"/>
      <c r="W11" s="18"/>
      <c r="X11" s="18"/>
      <c r="Y11" s="8"/>
    </row>
    <row r="12" spans="1:25" ht="51.75" thickBot="1" x14ac:dyDescent="0.3">
      <c r="A12" s="53" t="s">
        <v>62</v>
      </c>
      <c r="B12" s="19" t="s">
        <v>63</v>
      </c>
      <c r="C12" s="20" t="s">
        <v>64</v>
      </c>
      <c r="D12" s="20" t="s">
        <v>65</v>
      </c>
      <c r="E12" s="20" t="s">
        <v>66</v>
      </c>
      <c r="F12" s="20" t="s">
        <v>67</v>
      </c>
      <c r="G12" s="20" t="s">
        <v>68</v>
      </c>
      <c r="H12" s="20" t="s">
        <v>69</v>
      </c>
      <c r="I12" s="20" t="s">
        <v>70</v>
      </c>
      <c r="J12" s="21" t="s">
        <v>71</v>
      </c>
      <c r="K12" s="19" t="s">
        <v>72</v>
      </c>
      <c r="L12" s="20" t="s">
        <v>73</v>
      </c>
      <c r="M12" s="20" t="s">
        <v>74</v>
      </c>
      <c r="N12" s="20" t="s">
        <v>75</v>
      </c>
      <c r="O12" s="20" t="s">
        <v>76</v>
      </c>
      <c r="P12" s="20" t="s">
        <v>77</v>
      </c>
      <c r="Q12" s="20" t="s">
        <v>78</v>
      </c>
      <c r="R12" s="20" t="s">
        <v>79</v>
      </c>
      <c r="S12" s="20" t="s">
        <v>80</v>
      </c>
      <c r="T12" s="20" t="s">
        <v>81</v>
      </c>
      <c r="U12" s="20" t="s">
        <v>82</v>
      </c>
      <c r="V12" s="20" t="s">
        <v>83</v>
      </c>
      <c r="W12" s="20" t="s">
        <v>84</v>
      </c>
      <c r="X12" s="20" t="s">
        <v>85</v>
      </c>
      <c r="Y12" s="21" t="s">
        <v>86</v>
      </c>
    </row>
    <row r="13" spans="1:25" ht="51" x14ac:dyDescent="0.25">
      <c r="A13" s="54" t="s">
        <v>87</v>
      </c>
      <c r="B13" s="9">
        <v>1</v>
      </c>
      <c r="C13" s="22" t="s">
        <v>88</v>
      </c>
      <c r="D13" s="22" t="s">
        <v>89</v>
      </c>
      <c r="E13" s="22" t="s">
        <v>90</v>
      </c>
      <c r="F13" s="22" t="s">
        <v>91</v>
      </c>
      <c r="G13" s="22" t="s">
        <v>87</v>
      </c>
      <c r="H13" s="23" t="s">
        <v>92</v>
      </c>
      <c r="I13" s="24">
        <v>3730</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63.75" x14ac:dyDescent="0.25">
      <c r="A14" s="55" t="s">
        <v>87</v>
      </c>
      <c r="B14" s="11">
        <v>2</v>
      </c>
      <c r="C14" s="32" t="s">
        <v>93</v>
      </c>
      <c r="D14" s="32" t="s">
        <v>89</v>
      </c>
      <c r="E14" s="32" t="s">
        <v>90</v>
      </c>
      <c r="F14" s="32" t="s">
        <v>94</v>
      </c>
      <c r="G14" s="32" t="s">
        <v>87</v>
      </c>
      <c r="H14" s="33" t="s">
        <v>92</v>
      </c>
      <c r="I14" s="34">
        <v>1471</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51" x14ac:dyDescent="0.25">
      <c r="A15" s="55" t="s">
        <v>87</v>
      </c>
      <c r="B15" s="11">
        <v>3</v>
      </c>
      <c r="C15" s="32" t="s">
        <v>95</v>
      </c>
      <c r="D15" s="32" t="s">
        <v>96</v>
      </c>
      <c r="E15" s="32" t="s">
        <v>90</v>
      </c>
      <c r="F15" s="32" t="s">
        <v>97</v>
      </c>
      <c r="G15" s="32" t="s">
        <v>87</v>
      </c>
      <c r="H15" s="33" t="s">
        <v>92</v>
      </c>
      <c r="I15" s="34">
        <v>500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63.75" x14ac:dyDescent="0.25">
      <c r="A16" s="55" t="s">
        <v>87</v>
      </c>
      <c r="B16" s="11">
        <v>4</v>
      </c>
      <c r="C16" s="32" t="s">
        <v>98</v>
      </c>
      <c r="D16" s="32" t="s">
        <v>99</v>
      </c>
      <c r="E16" s="32" t="s">
        <v>90</v>
      </c>
      <c r="F16" s="32" t="s">
        <v>100</v>
      </c>
      <c r="G16" s="32" t="s">
        <v>87</v>
      </c>
      <c r="H16" s="33" t="s">
        <v>92</v>
      </c>
      <c r="I16" s="34">
        <v>989</v>
      </c>
      <c r="J16" s="59"/>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51" x14ac:dyDescent="0.25">
      <c r="A17" s="55" t="s">
        <v>87</v>
      </c>
      <c r="B17" s="11">
        <v>5</v>
      </c>
      <c r="C17" s="32" t="s">
        <v>101</v>
      </c>
      <c r="D17" s="32" t="s">
        <v>96</v>
      </c>
      <c r="E17" s="32" t="s">
        <v>90</v>
      </c>
      <c r="F17" s="32" t="s">
        <v>100</v>
      </c>
      <c r="G17" s="32" t="s">
        <v>87</v>
      </c>
      <c r="H17" s="33" t="s">
        <v>92</v>
      </c>
      <c r="I17" s="34">
        <v>1858</v>
      </c>
      <c r="J17" s="59"/>
      <c r="K17" s="11">
        <v>1</v>
      </c>
      <c r="L17" s="35"/>
      <c r="M17" s="36"/>
      <c r="N17" s="37">
        <f>IF(M17&gt;0,ROUND(L17/M17,4),0)</f>
        <v>0</v>
      </c>
      <c r="O17" s="38"/>
      <c r="P17" s="39"/>
      <c r="Q17" s="37">
        <f>ROUND(ROUND(N17,4)*(1-O17),4)</f>
        <v>0</v>
      </c>
      <c r="R17" s="37">
        <f>ROUND(ROUND(Q17,4)*(1+P17),4)</f>
        <v>0</v>
      </c>
      <c r="S17" s="37">
        <f>ROUND($I17*Q17,4)</f>
        <v>0</v>
      </c>
      <c r="T17" s="37">
        <f>ROUND($I17*R17,4)</f>
        <v>0</v>
      </c>
      <c r="U17" s="40"/>
      <c r="V17" s="40"/>
      <c r="W17" s="40"/>
      <c r="X17" s="40"/>
      <c r="Y17" s="41"/>
    </row>
    <row r="18" spans="1:25" ht="63.75" x14ac:dyDescent="0.25">
      <c r="A18" s="55" t="s">
        <v>87</v>
      </c>
      <c r="B18" s="11">
        <v>6</v>
      </c>
      <c r="C18" s="32" t="s">
        <v>102</v>
      </c>
      <c r="D18" s="32" t="s">
        <v>103</v>
      </c>
      <c r="E18" s="32" t="s">
        <v>90</v>
      </c>
      <c r="F18" s="32" t="s">
        <v>100</v>
      </c>
      <c r="G18" s="32" t="s">
        <v>87</v>
      </c>
      <c r="H18" s="33" t="s">
        <v>92</v>
      </c>
      <c r="I18" s="34">
        <v>654</v>
      </c>
      <c r="J18" s="59"/>
      <c r="K18" s="11">
        <v>1</v>
      </c>
      <c r="L18" s="35"/>
      <c r="M18" s="36"/>
      <c r="N18" s="37">
        <f>IF(M18&gt;0,ROUND(L18/M18,4),0)</f>
        <v>0</v>
      </c>
      <c r="O18" s="38"/>
      <c r="P18" s="39"/>
      <c r="Q18" s="37">
        <f>ROUND(ROUND(N18,4)*(1-O18),4)</f>
        <v>0</v>
      </c>
      <c r="R18" s="37">
        <f>ROUND(ROUND(Q18,4)*(1+P18),4)</f>
        <v>0</v>
      </c>
      <c r="S18" s="37">
        <f>ROUND($I18*Q18,4)</f>
        <v>0</v>
      </c>
      <c r="T18" s="37">
        <f>ROUND($I18*R18,4)</f>
        <v>0</v>
      </c>
      <c r="U18" s="40"/>
      <c r="V18" s="40"/>
      <c r="W18" s="40"/>
      <c r="X18" s="40"/>
      <c r="Y18" s="41"/>
    </row>
    <row r="19" spans="1:25" ht="63.75" x14ac:dyDescent="0.25">
      <c r="A19" s="55" t="s">
        <v>87</v>
      </c>
      <c r="B19" s="11">
        <v>7</v>
      </c>
      <c r="C19" s="32" t="s">
        <v>104</v>
      </c>
      <c r="D19" s="32" t="s">
        <v>103</v>
      </c>
      <c r="E19" s="32" t="s">
        <v>90</v>
      </c>
      <c r="F19" s="32" t="s">
        <v>100</v>
      </c>
      <c r="G19" s="32" t="s">
        <v>87</v>
      </c>
      <c r="H19" s="33" t="s">
        <v>92</v>
      </c>
      <c r="I19" s="34">
        <v>600</v>
      </c>
      <c r="J19" s="59"/>
      <c r="K19" s="11">
        <v>1</v>
      </c>
      <c r="L19" s="35"/>
      <c r="M19" s="36"/>
      <c r="N19" s="37">
        <f>IF(M19&gt;0,ROUND(L19/M19,4),0)</f>
        <v>0</v>
      </c>
      <c r="O19" s="38"/>
      <c r="P19" s="39"/>
      <c r="Q19" s="37">
        <f>ROUND(ROUND(N19,4)*(1-O19),4)</f>
        <v>0</v>
      </c>
      <c r="R19" s="37">
        <f>ROUND(ROUND(Q19,4)*(1+P19),4)</f>
        <v>0</v>
      </c>
      <c r="S19" s="37">
        <f>ROUND($I19*Q19,4)</f>
        <v>0</v>
      </c>
      <c r="T19" s="37">
        <f>ROUND($I19*R19,4)</f>
        <v>0</v>
      </c>
      <c r="U19" s="40"/>
      <c r="V19" s="40"/>
      <c r="W19" s="40"/>
      <c r="X19" s="40"/>
      <c r="Y19" s="41"/>
    </row>
    <row r="20" spans="1:25" ht="63.75" x14ac:dyDescent="0.25">
      <c r="A20" s="55" t="s">
        <v>87</v>
      </c>
      <c r="B20" s="11">
        <v>8</v>
      </c>
      <c r="C20" s="32" t="s">
        <v>105</v>
      </c>
      <c r="D20" s="32" t="s">
        <v>106</v>
      </c>
      <c r="E20" s="32" t="s">
        <v>90</v>
      </c>
      <c r="F20" s="32" t="s">
        <v>107</v>
      </c>
      <c r="G20" s="32" t="s">
        <v>87</v>
      </c>
      <c r="H20" s="33" t="s">
        <v>92</v>
      </c>
      <c r="I20" s="34">
        <v>2176</v>
      </c>
      <c r="J20" s="59"/>
      <c r="K20" s="11">
        <v>1</v>
      </c>
      <c r="L20" s="35"/>
      <c r="M20" s="36"/>
      <c r="N20" s="37">
        <f>IF(M20&gt;0,ROUND(L20/M20,4),0)</f>
        <v>0</v>
      </c>
      <c r="O20" s="38"/>
      <c r="P20" s="39"/>
      <c r="Q20" s="37">
        <f>ROUND(ROUND(N20,4)*(1-O20),4)</f>
        <v>0</v>
      </c>
      <c r="R20" s="37">
        <f>ROUND(ROUND(Q20,4)*(1+P20),4)</f>
        <v>0</v>
      </c>
      <c r="S20" s="37">
        <f>ROUND($I20*Q20,4)</f>
        <v>0</v>
      </c>
      <c r="T20" s="37">
        <f>ROUND($I20*R20,4)</f>
        <v>0</v>
      </c>
      <c r="U20" s="40"/>
      <c r="V20" s="40"/>
      <c r="W20" s="40"/>
      <c r="X20" s="40"/>
      <c r="Y20" s="41"/>
    </row>
    <row r="21" spans="1:25" ht="89.25" x14ac:dyDescent="0.25">
      <c r="A21" s="55" t="s">
        <v>87</v>
      </c>
      <c r="B21" s="11">
        <v>9</v>
      </c>
      <c r="C21" s="32" t="s">
        <v>108</v>
      </c>
      <c r="D21" s="32" t="s">
        <v>96</v>
      </c>
      <c r="E21" s="32" t="s">
        <v>90</v>
      </c>
      <c r="F21" s="32" t="s">
        <v>109</v>
      </c>
      <c r="G21" s="32" t="s">
        <v>87</v>
      </c>
      <c r="H21" s="33" t="s">
        <v>92</v>
      </c>
      <c r="I21" s="34">
        <v>244</v>
      </c>
      <c r="J21" s="59"/>
      <c r="K21" s="11">
        <v>1</v>
      </c>
      <c r="L21" s="35"/>
      <c r="M21" s="36"/>
      <c r="N21" s="37">
        <f>IF(M21&gt;0,ROUND(L21/M21,4),0)</f>
        <v>0</v>
      </c>
      <c r="O21" s="38"/>
      <c r="P21" s="39"/>
      <c r="Q21" s="37">
        <f>ROUND(ROUND(N21,4)*(1-O21),4)</f>
        <v>0</v>
      </c>
      <c r="R21" s="37">
        <f>ROUND(ROUND(Q21,4)*(1+P21),4)</f>
        <v>0</v>
      </c>
      <c r="S21" s="37">
        <f>ROUND($I21*Q21,4)</f>
        <v>0</v>
      </c>
      <c r="T21" s="37">
        <f>ROUND($I21*R21,4)</f>
        <v>0</v>
      </c>
      <c r="U21" s="40"/>
      <c r="V21" s="40"/>
      <c r="W21" s="40"/>
      <c r="X21" s="40"/>
      <c r="Y21" s="41"/>
    </row>
    <row r="22" spans="1:25" ht="63.75" x14ac:dyDescent="0.25">
      <c r="A22" s="55" t="s">
        <v>87</v>
      </c>
      <c r="B22" s="11">
        <v>10</v>
      </c>
      <c r="C22" s="32" t="s">
        <v>110</v>
      </c>
      <c r="D22" s="32" t="s">
        <v>96</v>
      </c>
      <c r="E22" s="32" t="s">
        <v>90</v>
      </c>
      <c r="F22" s="32" t="s">
        <v>111</v>
      </c>
      <c r="G22" s="32" t="s">
        <v>87</v>
      </c>
      <c r="H22" s="33" t="s">
        <v>92</v>
      </c>
      <c r="I22" s="34">
        <v>1312</v>
      </c>
      <c r="J22" s="59"/>
      <c r="K22" s="11">
        <v>1</v>
      </c>
      <c r="L22" s="35"/>
      <c r="M22" s="36"/>
      <c r="N22" s="37">
        <f>IF(M22&gt;0,ROUND(L22/M22,4),0)</f>
        <v>0</v>
      </c>
      <c r="O22" s="38"/>
      <c r="P22" s="39"/>
      <c r="Q22" s="37">
        <f>ROUND(ROUND(N22,4)*(1-O22),4)</f>
        <v>0</v>
      </c>
      <c r="R22" s="37">
        <f>ROUND(ROUND(Q22,4)*(1+P22),4)</f>
        <v>0</v>
      </c>
      <c r="S22" s="37">
        <f>ROUND($I22*Q22,4)</f>
        <v>0</v>
      </c>
      <c r="T22" s="37">
        <f>ROUND($I22*R22,4)</f>
        <v>0</v>
      </c>
      <c r="U22" s="40"/>
      <c r="V22" s="40"/>
      <c r="W22" s="40"/>
      <c r="X22" s="40"/>
      <c r="Y22" s="41"/>
    </row>
    <row r="23" spans="1:25" ht="89.25" x14ac:dyDescent="0.25">
      <c r="A23" s="55" t="s">
        <v>87</v>
      </c>
      <c r="B23" s="11">
        <v>11</v>
      </c>
      <c r="C23" s="32" t="s">
        <v>112</v>
      </c>
      <c r="D23" s="32" t="s">
        <v>113</v>
      </c>
      <c r="E23" s="32" t="s">
        <v>90</v>
      </c>
      <c r="F23" s="32" t="s">
        <v>114</v>
      </c>
      <c r="G23" s="32" t="s">
        <v>87</v>
      </c>
      <c r="H23" s="33" t="s">
        <v>92</v>
      </c>
      <c r="I23" s="34">
        <v>78</v>
      </c>
      <c r="J23" s="59"/>
      <c r="K23" s="11">
        <v>1</v>
      </c>
      <c r="L23" s="35"/>
      <c r="M23" s="36"/>
      <c r="N23" s="37">
        <f>IF(M23&gt;0,ROUND(L23/M23,4),0)</f>
        <v>0</v>
      </c>
      <c r="O23" s="38"/>
      <c r="P23" s="39"/>
      <c r="Q23" s="37">
        <f>ROUND(ROUND(N23,4)*(1-O23),4)</f>
        <v>0</v>
      </c>
      <c r="R23" s="37">
        <f>ROUND(ROUND(Q23,4)*(1+P23),4)</f>
        <v>0</v>
      </c>
      <c r="S23" s="37">
        <f>ROUND($I23*Q23,4)</f>
        <v>0</v>
      </c>
      <c r="T23" s="37">
        <f>ROUND($I23*R23,4)</f>
        <v>0</v>
      </c>
      <c r="U23" s="40"/>
      <c r="V23" s="40"/>
      <c r="W23" s="40"/>
      <c r="X23" s="40"/>
      <c r="Y23" s="41"/>
    </row>
    <row r="24" spans="1:25" ht="76.5" x14ac:dyDescent="0.25">
      <c r="A24" s="55" t="s">
        <v>87</v>
      </c>
      <c r="B24" s="11">
        <v>12</v>
      </c>
      <c r="C24" s="32" t="s">
        <v>115</v>
      </c>
      <c r="D24" s="32" t="s">
        <v>116</v>
      </c>
      <c r="E24" s="32" t="s">
        <v>90</v>
      </c>
      <c r="F24" s="32" t="s">
        <v>117</v>
      </c>
      <c r="G24" s="32" t="s">
        <v>87</v>
      </c>
      <c r="H24" s="33" t="s">
        <v>92</v>
      </c>
      <c r="I24" s="34">
        <v>85</v>
      </c>
      <c r="J24" s="59"/>
      <c r="K24" s="11">
        <v>1</v>
      </c>
      <c r="L24" s="35"/>
      <c r="M24" s="36"/>
      <c r="N24" s="37">
        <f>IF(M24&gt;0,ROUND(L24/M24,4),0)</f>
        <v>0</v>
      </c>
      <c r="O24" s="38"/>
      <c r="P24" s="39"/>
      <c r="Q24" s="37">
        <f>ROUND(ROUND(N24,4)*(1-O24),4)</f>
        <v>0</v>
      </c>
      <c r="R24" s="37">
        <f>ROUND(ROUND(Q24,4)*(1+P24),4)</f>
        <v>0</v>
      </c>
      <c r="S24" s="37">
        <f>ROUND($I24*Q24,4)</f>
        <v>0</v>
      </c>
      <c r="T24" s="37">
        <f>ROUND($I24*R24,4)</f>
        <v>0</v>
      </c>
      <c r="U24" s="40"/>
      <c r="V24" s="40"/>
      <c r="W24" s="40"/>
      <c r="X24" s="40"/>
      <c r="Y24" s="41"/>
    </row>
    <row r="25" spans="1:25" ht="102" x14ac:dyDescent="0.25">
      <c r="A25" s="55" t="s">
        <v>87</v>
      </c>
      <c r="B25" s="11">
        <v>13</v>
      </c>
      <c r="C25" s="32" t="s">
        <v>118</v>
      </c>
      <c r="D25" s="32" t="s">
        <v>96</v>
      </c>
      <c r="E25" s="32" t="s">
        <v>90</v>
      </c>
      <c r="F25" s="32" t="s">
        <v>119</v>
      </c>
      <c r="G25" s="32" t="s">
        <v>87</v>
      </c>
      <c r="H25" s="33" t="s">
        <v>92</v>
      </c>
      <c r="I25" s="34">
        <v>205</v>
      </c>
      <c r="J25" s="59"/>
      <c r="K25" s="11">
        <v>1</v>
      </c>
      <c r="L25" s="35"/>
      <c r="M25" s="36"/>
      <c r="N25" s="37">
        <f>IF(M25&gt;0,ROUND(L25/M25,4),0)</f>
        <v>0</v>
      </c>
      <c r="O25" s="38"/>
      <c r="P25" s="39"/>
      <c r="Q25" s="37">
        <f>ROUND(ROUND(N25,4)*(1-O25),4)</f>
        <v>0</v>
      </c>
      <c r="R25" s="37">
        <f>ROUND(ROUND(Q25,4)*(1+P25),4)</f>
        <v>0</v>
      </c>
      <c r="S25" s="37">
        <f>ROUND($I25*Q25,4)</f>
        <v>0</v>
      </c>
      <c r="T25" s="37">
        <f>ROUND($I25*R25,4)</f>
        <v>0</v>
      </c>
      <c r="U25" s="40"/>
      <c r="V25" s="40"/>
      <c r="W25" s="40"/>
      <c r="X25" s="40"/>
      <c r="Y25" s="41"/>
    </row>
    <row r="26" spans="1:25" ht="63.75" x14ac:dyDescent="0.25">
      <c r="A26" s="55" t="s">
        <v>87</v>
      </c>
      <c r="B26" s="11">
        <v>14</v>
      </c>
      <c r="C26" s="32" t="s">
        <v>120</v>
      </c>
      <c r="D26" s="32" t="s">
        <v>96</v>
      </c>
      <c r="E26" s="32" t="s">
        <v>90</v>
      </c>
      <c r="F26" s="32" t="s">
        <v>121</v>
      </c>
      <c r="G26" s="32" t="s">
        <v>87</v>
      </c>
      <c r="H26" s="33" t="s">
        <v>92</v>
      </c>
      <c r="I26" s="34">
        <v>500</v>
      </c>
      <c r="J26" s="59"/>
      <c r="K26" s="11">
        <v>1</v>
      </c>
      <c r="L26" s="35"/>
      <c r="M26" s="36"/>
      <c r="N26" s="37">
        <f>IF(M26&gt;0,ROUND(L26/M26,4),0)</f>
        <v>0</v>
      </c>
      <c r="O26" s="38"/>
      <c r="P26" s="39"/>
      <c r="Q26" s="37">
        <f>ROUND(ROUND(N26,4)*(1-O26),4)</f>
        <v>0</v>
      </c>
      <c r="R26" s="37">
        <f>ROUND(ROUND(Q26,4)*(1+P26),4)</f>
        <v>0</v>
      </c>
      <c r="S26" s="37">
        <f>ROUND($I26*Q26,4)</f>
        <v>0</v>
      </c>
      <c r="T26" s="37">
        <f>ROUND($I26*R26,4)</f>
        <v>0</v>
      </c>
      <c r="U26" s="40"/>
      <c r="V26" s="40"/>
      <c r="W26" s="40"/>
      <c r="X26" s="40"/>
      <c r="Y26" s="41"/>
    </row>
    <row r="27" spans="1:25" ht="64.5" thickBot="1" x14ac:dyDescent="0.3">
      <c r="A27" s="56" t="s">
        <v>87</v>
      </c>
      <c r="B27" s="13">
        <v>15</v>
      </c>
      <c r="C27" s="42" t="s">
        <v>122</v>
      </c>
      <c r="D27" s="42" t="s">
        <v>123</v>
      </c>
      <c r="E27" s="42" t="s">
        <v>124</v>
      </c>
      <c r="F27" s="42" t="s">
        <v>125</v>
      </c>
      <c r="G27" s="42" t="s">
        <v>87</v>
      </c>
      <c r="H27" s="43" t="s">
        <v>92</v>
      </c>
      <c r="I27" s="44">
        <v>1817</v>
      </c>
      <c r="J27" s="60"/>
      <c r="K27" s="13">
        <v>1</v>
      </c>
      <c r="L27" s="45"/>
      <c r="M27" s="46"/>
      <c r="N27" s="47">
        <f>IF(M27&gt;0,ROUND(L27/M27,4),0)</f>
        <v>0</v>
      </c>
      <c r="O27" s="48"/>
      <c r="P27" s="49"/>
      <c r="Q27" s="47">
        <f>ROUND(ROUND(N27,4)*(1-O27),4)</f>
        <v>0</v>
      </c>
      <c r="R27" s="47">
        <f>ROUND(ROUND(Q27,4)*(1+P27),4)</f>
        <v>0</v>
      </c>
      <c r="S27" s="47">
        <f>ROUND($I27*Q27,4)</f>
        <v>0</v>
      </c>
      <c r="T27" s="47">
        <f>ROUND($I27*R27,4)</f>
        <v>0</v>
      </c>
      <c r="U27" s="50"/>
      <c r="V27" s="50"/>
      <c r="W27" s="50"/>
      <c r="X27" s="50"/>
      <c r="Y27" s="51"/>
    </row>
    <row r="28" spans="1:25" ht="13.5" thickBot="1" x14ac:dyDescent="0.3">
      <c r="R28" s="61" t="s">
        <v>126</v>
      </c>
      <c r="S28" s="62">
        <f>SUM(S13:S27)</f>
        <v>0</v>
      </c>
      <c r="T28" s="63">
        <f>SUM(T13:T27)</f>
        <v>0</v>
      </c>
    </row>
    <row r="30" spans="1:25" ht="13.5" thickBot="1" x14ac:dyDescent="0.3"/>
    <row r="31" spans="1:25" ht="13.5" thickBot="1" x14ac:dyDescent="0.3">
      <c r="A31" s="52" t="s">
        <v>57</v>
      </c>
      <c r="B31" s="57" t="s">
        <v>127</v>
      </c>
      <c r="C31" s="18" t="s">
        <v>128</v>
      </c>
      <c r="D31" s="18"/>
      <c r="E31" s="18"/>
      <c r="F31" s="18"/>
      <c r="G31" s="18"/>
      <c r="H31" s="18" t="s">
        <v>60</v>
      </c>
      <c r="I31" s="18"/>
      <c r="J31" s="8"/>
      <c r="K31" s="7"/>
      <c r="L31" s="18" t="s">
        <v>129</v>
      </c>
      <c r="M31" s="18"/>
      <c r="N31" s="18"/>
      <c r="O31" s="18"/>
      <c r="P31" s="18"/>
      <c r="Q31" s="18"/>
      <c r="R31" s="18"/>
      <c r="S31" s="18"/>
      <c r="T31" s="18"/>
      <c r="U31" s="18"/>
      <c r="V31" s="18"/>
      <c r="W31" s="18"/>
      <c r="X31" s="18"/>
      <c r="Y31" s="8"/>
    </row>
    <row r="32" spans="1:25" ht="51.75" thickBot="1" x14ac:dyDescent="0.3">
      <c r="A32" s="53" t="s">
        <v>62</v>
      </c>
      <c r="B32" s="19" t="s">
        <v>63</v>
      </c>
      <c r="C32" s="20" t="s">
        <v>64</v>
      </c>
      <c r="D32" s="20" t="s">
        <v>130</v>
      </c>
      <c r="E32" s="20" t="s">
        <v>66</v>
      </c>
      <c r="F32" s="20" t="s">
        <v>67</v>
      </c>
      <c r="G32" s="20" t="s">
        <v>68</v>
      </c>
      <c r="H32" s="20" t="s">
        <v>69</v>
      </c>
      <c r="I32" s="20" t="s">
        <v>70</v>
      </c>
      <c r="J32" s="21" t="s">
        <v>71</v>
      </c>
      <c r="K32" s="19" t="s">
        <v>72</v>
      </c>
      <c r="L32" s="20" t="s">
        <v>73</v>
      </c>
      <c r="M32" s="20" t="s">
        <v>74</v>
      </c>
      <c r="N32" s="20" t="s">
        <v>75</v>
      </c>
      <c r="O32" s="20" t="s">
        <v>76</v>
      </c>
      <c r="P32" s="20" t="s">
        <v>77</v>
      </c>
      <c r="Q32" s="20" t="s">
        <v>78</v>
      </c>
      <c r="R32" s="20" t="s">
        <v>79</v>
      </c>
      <c r="S32" s="20" t="s">
        <v>80</v>
      </c>
      <c r="T32" s="20" t="s">
        <v>81</v>
      </c>
      <c r="U32" s="20" t="s">
        <v>82</v>
      </c>
      <c r="V32" s="20" t="s">
        <v>83</v>
      </c>
      <c r="W32" s="20" t="s">
        <v>84</v>
      </c>
      <c r="X32" s="20" t="s">
        <v>85</v>
      </c>
      <c r="Y32" s="21" t="s">
        <v>86</v>
      </c>
    </row>
    <row r="33" spans="1:25" ht="51" x14ac:dyDescent="0.25">
      <c r="A33" s="54" t="s">
        <v>87</v>
      </c>
      <c r="B33" s="9">
        <v>1</v>
      </c>
      <c r="C33" s="22" t="s">
        <v>131</v>
      </c>
      <c r="D33" s="22" t="s">
        <v>89</v>
      </c>
      <c r="E33" s="22" t="s">
        <v>132</v>
      </c>
      <c r="F33" s="22" t="s">
        <v>133</v>
      </c>
      <c r="G33" s="22" t="s">
        <v>87</v>
      </c>
      <c r="H33" s="23" t="s">
        <v>92</v>
      </c>
      <c r="I33" s="24">
        <v>3700</v>
      </c>
      <c r="J33" s="58"/>
      <c r="K33" s="9">
        <v>1</v>
      </c>
      <c r="L33" s="25"/>
      <c r="M33" s="26"/>
      <c r="N33" s="27">
        <f>IF(M33&gt;0,ROUND(L33/M33,4),0)</f>
        <v>0</v>
      </c>
      <c r="O33" s="28"/>
      <c r="P33" s="29"/>
      <c r="Q33" s="27">
        <f>ROUND(ROUND(N33,4)*(1-O33),4)</f>
        <v>0</v>
      </c>
      <c r="R33" s="27">
        <f>ROUND(ROUND(Q33,4)*(1+P33),4)</f>
        <v>0</v>
      </c>
      <c r="S33" s="27">
        <f>ROUND($I33*Q33,4)</f>
        <v>0</v>
      </c>
      <c r="T33" s="27">
        <f>ROUND($I33*R33,4)</f>
        <v>0</v>
      </c>
      <c r="U33" s="30"/>
      <c r="V33" s="30"/>
      <c r="W33" s="30"/>
      <c r="X33" s="30"/>
      <c r="Y33" s="31"/>
    </row>
    <row r="34" spans="1:25" ht="51" x14ac:dyDescent="0.25">
      <c r="A34" s="55" t="s">
        <v>87</v>
      </c>
      <c r="B34" s="11">
        <v>2</v>
      </c>
      <c r="C34" s="32" t="s">
        <v>134</v>
      </c>
      <c r="D34" s="32" t="s">
        <v>96</v>
      </c>
      <c r="E34" s="32" t="s">
        <v>135</v>
      </c>
      <c r="F34" s="32" t="s">
        <v>136</v>
      </c>
      <c r="G34" s="32" t="s">
        <v>87</v>
      </c>
      <c r="H34" s="33" t="s">
        <v>92</v>
      </c>
      <c r="I34" s="34">
        <v>1280</v>
      </c>
      <c r="J34" s="59"/>
      <c r="K34" s="11">
        <v>1</v>
      </c>
      <c r="L34" s="35"/>
      <c r="M34" s="36"/>
      <c r="N34" s="37">
        <f>IF(M34&gt;0,ROUND(L34/M34,4),0)</f>
        <v>0</v>
      </c>
      <c r="O34" s="38"/>
      <c r="P34" s="39"/>
      <c r="Q34" s="37">
        <f>ROUND(ROUND(N34,4)*(1-O34),4)</f>
        <v>0</v>
      </c>
      <c r="R34" s="37">
        <f>ROUND(ROUND(Q34,4)*(1+P34),4)</f>
        <v>0</v>
      </c>
      <c r="S34" s="37">
        <f>ROUND($I34*Q34,4)</f>
        <v>0</v>
      </c>
      <c r="T34" s="37">
        <f>ROUND($I34*R34,4)</f>
        <v>0</v>
      </c>
      <c r="U34" s="40"/>
      <c r="V34" s="40"/>
      <c r="W34" s="40"/>
      <c r="X34" s="40"/>
      <c r="Y34" s="41"/>
    </row>
    <row r="35" spans="1:25" ht="51" x14ac:dyDescent="0.25">
      <c r="A35" s="55" t="s">
        <v>87</v>
      </c>
      <c r="B35" s="11">
        <v>3</v>
      </c>
      <c r="C35" s="32" t="s">
        <v>137</v>
      </c>
      <c r="D35" s="32" t="s">
        <v>138</v>
      </c>
      <c r="E35" s="32" t="s">
        <v>135</v>
      </c>
      <c r="F35" s="32" t="s">
        <v>139</v>
      </c>
      <c r="G35" s="32" t="s">
        <v>87</v>
      </c>
      <c r="H35" s="33" t="s">
        <v>92</v>
      </c>
      <c r="I35" s="34">
        <v>11300</v>
      </c>
      <c r="J35" s="59"/>
      <c r="K35" s="11">
        <v>1</v>
      </c>
      <c r="L35" s="35"/>
      <c r="M35" s="36"/>
      <c r="N35" s="37">
        <f>IF(M35&gt;0,ROUND(L35/M35,4),0)</f>
        <v>0</v>
      </c>
      <c r="O35" s="38"/>
      <c r="P35" s="39"/>
      <c r="Q35" s="37">
        <f>ROUND(ROUND(N35,4)*(1-O35),4)</f>
        <v>0</v>
      </c>
      <c r="R35" s="37">
        <f>ROUND(ROUND(Q35,4)*(1+P35),4)</f>
        <v>0</v>
      </c>
      <c r="S35" s="37">
        <f>ROUND($I35*Q35,4)</f>
        <v>0</v>
      </c>
      <c r="T35" s="37">
        <f>ROUND($I35*R35,4)</f>
        <v>0</v>
      </c>
      <c r="U35" s="40"/>
      <c r="V35" s="40"/>
      <c r="W35" s="40"/>
      <c r="X35" s="40"/>
      <c r="Y35" s="41"/>
    </row>
    <row r="36" spans="1:25" ht="114.75" x14ac:dyDescent="0.25">
      <c r="A36" s="55" t="s">
        <v>87</v>
      </c>
      <c r="B36" s="11">
        <v>4</v>
      </c>
      <c r="C36" s="32" t="s">
        <v>140</v>
      </c>
      <c r="D36" s="32" t="s">
        <v>141</v>
      </c>
      <c r="E36" s="32" t="s">
        <v>142</v>
      </c>
      <c r="F36" s="32" t="s">
        <v>139</v>
      </c>
      <c r="G36" s="32" t="s">
        <v>87</v>
      </c>
      <c r="H36" s="33" t="s">
        <v>92</v>
      </c>
      <c r="I36" s="34">
        <v>70</v>
      </c>
      <c r="J36" s="59"/>
      <c r="K36" s="11">
        <v>1</v>
      </c>
      <c r="L36" s="35"/>
      <c r="M36" s="36"/>
      <c r="N36" s="37">
        <f>IF(M36&gt;0,ROUND(L36/M36,4),0)</f>
        <v>0</v>
      </c>
      <c r="O36" s="38"/>
      <c r="P36" s="39"/>
      <c r="Q36" s="37">
        <f>ROUND(ROUND(N36,4)*(1-O36),4)</f>
        <v>0</v>
      </c>
      <c r="R36" s="37">
        <f>ROUND(ROUND(Q36,4)*(1+P36),4)</f>
        <v>0</v>
      </c>
      <c r="S36" s="37">
        <f>ROUND($I36*Q36,4)</f>
        <v>0</v>
      </c>
      <c r="T36" s="37">
        <f>ROUND($I36*R36,4)</f>
        <v>0</v>
      </c>
      <c r="U36" s="40"/>
      <c r="V36" s="40"/>
      <c r="W36" s="40"/>
      <c r="X36" s="40"/>
      <c r="Y36" s="41"/>
    </row>
    <row r="37" spans="1:25" ht="127.5" x14ac:dyDescent="0.25">
      <c r="A37" s="55" t="s">
        <v>87</v>
      </c>
      <c r="B37" s="11">
        <v>5</v>
      </c>
      <c r="C37" s="32" t="s">
        <v>143</v>
      </c>
      <c r="D37" s="32" t="s">
        <v>141</v>
      </c>
      <c r="E37" s="32" t="s">
        <v>142</v>
      </c>
      <c r="F37" s="32" t="s">
        <v>144</v>
      </c>
      <c r="G37" s="32" t="s">
        <v>87</v>
      </c>
      <c r="H37" s="33" t="s">
        <v>92</v>
      </c>
      <c r="I37" s="34">
        <v>770</v>
      </c>
      <c r="J37" s="59"/>
      <c r="K37" s="11">
        <v>1</v>
      </c>
      <c r="L37" s="35"/>
      <c r="M37" s="36"/>
      <c r="N37" s="37">
        <f>IF(M37&gt;0,ROUND(L37/M37,4),0)</f>
        <v>0</v>
      </c>
      <c r="O37" s="38"/>
      <c r="P37" s="39"/>
      <c r="Q37" s="37">
        <f>ROUND(ROUND(N37,4)*(1-O37),4)</f>
        <v>0</v>
      </c>
      <c r="R37" s="37">
        <f>ROUND(ROUND(Q37,4)*(1+P37),4)</f>
        <v>0</v>
      </c>
      <c r="S37" s="37">
        <f>ROUND($I37*Q37,4)</f>
        <v>0</v>
      </c>
      <c r="T37" s="37">
        <f>ROUND($I37*R37,4)</f>
        <v>0</v>
      </c>
      <c r="U37" s="40"/>
      <c r="V37" s="40"/>
      <c r="W37" s="40"/>
      <c r="X37" s="40"/>
      <c r="Y37" s="41"/>
    </row>
    <row r="38" spans="1:25" ht="76.5" x14ac:dyDescent="0.25">
      <c r="A38" s="55" t="s">
        <v>87</v>
      </c>
      <c r="B38" s="11">
        <v>6</v>
      </c>
      <c r="C38" s="32" t="s">
        <v>145</v>
      </c>
      <c r="D38" s="32" t="s">
        <v>146</v>
      </c>
      <c r="E38" s="32" t="s">
        <v>142</v>
      </c>
      <c r="F38" s="32" t="s">
        <v>139</v>
      </c>
      <c r="G38" s="32" t="s">
        <v>87</v>
      </c>
      <c r="H38" s="33" t="s">
        <v>92</v>
      </c>
      <c r="I38" s="34">
        <v>250</v>
      </c>
      <c r="J38" s="59"/>
      <c r="K38" s="11">
        <v>1</v>
      </c>
      <c r="L38" s="35"/>
      <c r="M38" s="36"/>
      <c r="N38" s="37">
        <f>IF(M38&gt;0,ROUND(L38/M38,4),0)</f>
        <v>0</v>
      </c>
      <c r="O38" s="38"/>
      <c r="P38" s="39"/>
      <c r="Q38" s="37">
        <f>ROUND(ROUND(N38,4)*(1-O38),4)</f>
        <v>0</v>
      </c>
      <c r="R38" s="37">
        <f>ROUND(ROUND(Q38,4)*(1+P38),4)</f>
        <v>0</v>
      </c>
      <c r="S38" s="37">
        <f>ROUND($I38*Q38,4)</f>
        <v>0</v>
      </c>
      <c r="T38" s="37">
        <f>ROUND($I38*R38,4)</f>
        <v>0</v>
      </c>
      <c r="U38" s="40"/>
      <c r="V38" s="40"/>
      <c r="W38" s="40"/>
      <c r="X38" s="40"/>
      <c r="Y38" s="41"/>
    </row>
    <row r="39" spans="1:25" ht="76.5" x14ac:dyDescent="0.25">
      <c r="A39" s="55" t="s">
        <v>87</v>
      </c>
      <c r="B39" s="11">
        <v>7</v>
      </c>
      <c r="C39" s="32" t="s">
        <v>147</v>
      </c>
      <c r="D39" s="32" t="s">
        <v>146</v>
      </c>
      <c r="E39" s="32" t="s">
        <v>142</v>
      </c>
      <c r="F39" s="32" t="s">
        <v>148</v>
      </c>
      <c r="G39" s="32" t="s">
        <v>87</v>
      </c>
      <c r="H39" s="33" t="s">
        <v>92</v>
      </c>
      <c r="I39" s="34">
        <v>625</v>
      </c>
      <c r="J39" s="59"/>
      <c r="K39" s="11">
        <v>1</v>
      </c>
      <c r="L39" s="35"/>
      <c r="M39" s="36"/>
      <c r="N39" s="37">
        <f>IF(M39&gt;0,ROUND(L39/M39,4),0)</f>
        <v>0</v>
      </c>
      <c r="O39" s="38"/>
      <c r="P39" s="39"/>
      <c r="Q39" s="37">
        <f>ROUND(ROUND(N39,4)*(1-O39),4)</f>
        <v>0</v>
      </c>
      <c r="R39" s="37">
        <f>ROUND(ROUND(Q39,4)*(1+P39),4)</f>
        <v>0</v>
      </c>
      <c r="S39" s="37">
        <f>ROUND($I39*Q39,4)</f>
        <v>0</v>
      </c>
      <c r="T39" s="37">
        <f>ROUND($I39*R39,4)</f>
        <v>0</v>
      </c>
      <c r="U39" s="40"/>
      <c r="V39" s="40"/>
      <c r="W39" s="40"/>
      <c r="X39" s="40"/>
      <c r="Y39" s="41"/>
    </row>
    <row r="40" spans="1:25" ht="63.75" x14ac:dyDescent="0.25">
      <c r="A40" s="55" t="s">
        <v>87</v>
      </c>
      <c r="B40" s="11">
        <v>8</v>
      </c>
      <c r="C40" s="32" t="s">
        <v>149</v>
      </c>
      <c r="D40" s="32" t="s">
        <v>150</v>
      </c>
      <c r="E40" s="32" t="s">
        <v>142</v>
      </c>
      <c r="F40" s="32" t="s">
        <v>151</v>
      </c>
      <c r="G40" s="32" t="s">
        <v>87</v>
      </c>
      <c r="H40" s="33" t="s">
        <v>92</v>
      </c>
      <c r="I40" s="34">
        <v>1700</v>
      </c>
      <c r="J40" s="59"/>
      <c r="K40" s="11">
        <v>1</v>
      </c>
      <c r="L40" s="35"/>
      <c r="M40" s="36"/>
      <c r="N40" s="37">
        <f>IF(M40&gt;0,ROUND(L40/M40,4),0)</f>
        <v>0</v>
      </c>
      <c r="O40" s="38"/>
      <c r="P40" s="39"/>
      <c r="Q40" s="37">
        <f>ROUND(ROUND(N40,4)*(1-O40),4)</f>
        <v>0</v>
      </c>
      <c r="R40" s="37">
        <f>ROUND(ROUND(Q40,4)*(1+P40),4)</f>
        <v>0</v>
      </c>
      <c r="S40" s="37">
        <f>ROUND($I40*Q40,4)</f>
        <v>0</v>
      </c>
      <c r="T40" s="37">
        <f>ROUND($I40*R40,4)</f>
        <v>0</v>
      </c>
      <c r="U40" s="40"/>
      <c r="V40" s="40"/>
      <c r="W40" s="40"/>
      <c r="X40" s="40"/>
      <c r="Y40" s="41"/>
    </row>
    <row r="41" spans="1:25" ht="63.75" x14ac:dyDescent="0.25">
      <c r="A41" s="55" t="s">
        <v>87</v>
      </c>
      <c r="B41" s="11">
        <v>9</v>
      </c>
      <c r="C41" s="32" t="s">
        <v>152</v>
      </c>
      <c r="D41" s="32" t="s">
        <v>153</v>
      </c>
      <c r="E41" s="32" t="s">
        <v>142</v>
      </c>
      <c r="F41" s="32" t="s">
        <v>151</v>
      </c>
      <c r="G41" s="32" t="s">
        <v>87</v>
      </c>
      <c r="H41" s="33" t="s">
        <v>92</v>
      </c>
      <c r="I41" s="34">
        <v>6250</v>
      </c>
      <c r="J41" s="59"/>
      <c r="K41" s="11">
        <v>1</v>
      </c>
      <c r="L41" s="35"/>
      <c r="M41" s="36"/>
      <c r="N41" s="37">
        <f>IF(M41&gt;0,ROUND(L41/M41,4),0)</f>
        <v>0</v>
      </c>
      <c r="O41" s="38"/>
      <c r="P41" s="39"/>
      <c r="Q41" s="37">
        <f>ROUND(ROUND(N41,4)*(1-O41),4)</f>
        <v>0</v>
      </c>
      <c r="R41" s="37">
        <f>ROUND(ROUND(Q41,4)*(1+P41),4)</f>
        <v>0</v>
      </c>
      <c r="S41" s="37">
        <f>ROUND($I41*Q41,4)</f>
        <v>0</v>
      </c>
      <c r="T41" s="37">
        <f>ROUND($I41*R41,4)</f>
        <v>0</v>
      </c>
      <c r="U41" s="40"/>
      <c r="V41" s="40"/>
      <c r="W41" s="40"/>
      <c r="X41" s="40"/>
      <c r="Y41" s="41"/>
    </row>
    <row r="42" spans="1:25" ht="76.5" x14ac:dyDescent="0.25">
      <c r="A42" s="55" t="s">
        <v>87</v>
      </c>
      <c r="B42" s="11">
        <v>10</v>
      </c>
      <c r="C42" s="32" t="s">
        <v>154</v>
      </c>
      <c r="D42" s="32" t="s">
        <v>155</v>
      </c>
      <c r="E42" s="32" t="s">
        <v>135</v>
      </c>
      <c r="F42" s="32" t="s">
        <v>156</v>
      </c>
      <c r="G42" s="32" t="s">
        <v>87</v>
      </c>
      <c r="H42" s="33" t="s">
        <v>92</v>
      </c>
      <c r="I42" s="34">
        <v>1750</v>
      </c>
      <c r="J42" s="59"/>
      <c r="K42" s="11">
        <v>1</v>
      </c>
      <c r="L42" s="35"/>
      <c r="M42" s="36"/>
      <c r="N42" s="37">
        <f>IF(M42&gt;0,ROUND(L42/M42,4),0)</f>
        <v>0</v>
      </c>
      <c r="O42" s="38"/>
      <c r="P42" s="39"/>
      <c r="Q42" s="37">
        <f>ROUND(ROUND(N42,4)*(1-O42),4)</f>
        <v>0</v>
      </c>
      <c r="R42" s="37">
        <f>ROUND(ROUND(Q42,4)*(1+P42),4)</f>
        <v>0</v>
      </c>
      <c r="S42" s="37">
        <f>ROUND($I42*Q42,4)</f>
        <v>0</v>
      </c>
      <c r="T42" s="37">
        <f>ROUND($I42*R42,4)</f>
        <v>0</v>
      </c>
      <c r="U42" s="40"/>
      <c r="V42" s="40"/>
      <c r="W42" s="40"/>
      <c r="X42" s="40"/>
      <c r="Y42" s="41"/>
    </row>
    <row r="43" spans="1:25" ht="89.25" x14ac:dyDescent="0.25">
      <c r="A43" s="55" t="s">
        <v>87</v>
      </c>
      <c r="B43" s="11">
        <v>11</v>
      </c>
      <c r="C43" s="32" t="s">
        <v>157</v>
      </c>
      <c r="D43" s="32" t="s">
        <v>138</v>
      </c>
      <c r="E43" s="32" t="s">
        <v>135</v>
      </c>
      <c r="F43" s="32" t="s">
        <v>158</v>
      </c>
      <c r="G43" s="32" t="s">
        <v>87</v>
      </c>
      <c r="H43" s="33" t="s">
        <v>92</v>
      </c>
      <c r="I43" s="34">
        <v>2000</v>
      </c>
      <c r="J43" s="59"/>
      <c r="K43" s="11">
        <v>1</v>
      </c>
      <c r="L43" s="35"/>
      <c r="M43" s="36"/>
      <c r="N43" s="37">
        <f>IF(M43&gt;0,ROUND(L43/M43,4),0)</f>
        <v>0</v>
      </c>
      <c r="O43" s="38"/>
      <c r="P43" s="39"/>
      <c r="Q43" s="37">
        <f>ROUND(ROUND(N43,4)*(1-O43),4)</f>
        <v>0</v>
      </c>
      <c r="R43" s="37">
        <f>ROUND(ROUND(Q43,4)*(1+P43),4)</f>
        <v>0</v>
      </c>
      <c r="S43" s="37">
        <f>ROUND($I43*Q43,4)</f>
        <v>0</v>
      </c>
      <c r="T43" s="37">
        <f>ROUND($I43*R43,4)</f>
        <v>0</v>
      </c>
      <c r="U43" s="40"/>
      <c r="V43" s="40"/>
      <c r="W43" s="40"/>
      <c r="X43" s="40"/>
      <c r="Y43" s="41"/>
    </row>
    <row r="44" spans="1:25" ht="51" x14ac:dyDescent="0.25">
      <c r="A44" s="55" t="s">
        <v>87</v>
      </c>
      <c r="B44" s="11">
        <v>12</v>
      </c>
      <c r="C44" s="32" t="s">
        <v>159</v>
      </c>
      <c r="D44" s="32" t="s">
        <v>138</v>
      </c>
      <c r="E44" s="32" t="s">
        <v>160</v>
      </c>
      <c r="F44" s="32" t="s">
        <v>161</v>
      </c>
      <c r="G44" s="32" t="s">
        <v>87</v>
      </c>
      <c r="H44" s="33" t="s">
        <v>92</v>
      </c>
      <c r="I44" s="34">
        <v>125</v>
      </c>
      <c r="J44" s="59"/>
      <c r="K44" s="11">
        <v>1</v>
      </c>
      <c r="L44" s="35"/>
      <c r="M44" s="36"/>
      <c r="N44" s="37">
        <f>IF(M44&gt;0,ROUND(L44/M44,4),0)</f>
        <v>0</v>
      </c>
      <c r="O44" s="38"/>
      <c r="P44" s="39"/>
      <c r="Q44" s="37">
        <f>ROUND(ROUND(N44,4)*(1-O44),4)</f>
        <v>0</v>
      </c>
      <c r="R44" s="37">
        <f>ROUND(ROUND(Q44,4)*(1+P44),4)</f>
        <v>0</v>
      </c>
      <c r="S44" s="37">
        <f>ROUND($I44*Q44,4)</f>
        <v>0</v>
      </c>
      <c r="T44" s="37">
        <f>ROUND($I44*R44,4)</f>
        <v>0</v>
      </c>
      <c r="U44" s="40"/>
      <c r="V44" s="40"/>
      <c r="W44" s="40"/>
      <c r="X44" s="40"/>
      <c r="Y44" s="41"/>
    </row>
    <row r="45" spans="1:25" ht="89.25" x14ac:dyDescent="0.25">
      <c r="A45" s="55" t="s">
        <v>87</v>
      </c>
      <c r="B45" s="11">
        <v>13</v>
      </c>
      <c r="C45" s="32" t="s">
        <v>162</v>
      </c>
      <c r="D45" s="32" t="s">
        <v>138</v>
      </c>
      <c r="E45" s="32" t="s">
        <v>160</v>
      </c>
      <c r="F45" s="32" t="s">
        <v>163</v>
      </c>
      <c r="G45" s="32" t="s">
        <v>87</v>
      </c>
      <c r="H45" s="33" t="s">
        <v>92</v>
      </c>
      <c r="I45" s="34">
        <v>1100</v>
      </c>
      <c r="J45" s="59"/>
      <c r="K45" s="11">
        <v>1</v>
      </c>
      <c r="L45" s="35"/>
      <c r="M45" s="36"/>
      <c r="N45" s="37">
        <f>IF(M45&gt;0,ROUND(L45/M45,4),0)</f>
        <v>0</v>
      </c>
      <c r="O45" s="38"/>
      <c r="P45" s="39"/>
      <c r="Q45" s="37">
        <f>ROUND(ROUND(N45,4)*(1-O45),4)</f>
        <v>0</v>
      </c>
      <c r="R45" s="37">
        <f>ROUND(ROUND(Q45,4)*(1+P45),4)</f>
        <v>0</v>
      </c>
      <c r="S45" s="37">
        <f>ROUND($I45*Q45,4)</f>
        <v>0</v>
      </c>
      <c r="T45" s="37">
        <f>ROUND($I45*R45,4)</f>
        <v>0</v>
      </c>
      <c r="U45" s="40"/>
      <c r="V45" s="40"/>
      <c r="W45" s="40"/>
      <c r="X45" s="40"/>
      <c r="Y45" s="41"/>
    </row>
    <row r="46" spans="1:25" ht="76.5" x14ac:dyDescent="0.25">
      <c r="A46" s="55" t="s">
        <v>87</v>
      </c>
      <c r="B46" s="11">
        <v>14</v>
      </c>
      <c r="C46" s="32" t="s">
        <v>164</v>
      </c>
      <c r="D46" s="32" t="s">
        <v>165</v>
      </c>
      <c r="E46" s="32" t="s">
        <v>160</v>
      </c>
      <c r="F46" s="32" t="s">
        <v>166</v>
      </c>
      <c r="G46" s="32" t="s">
        <v>87</v>
      </c>
      <c r="H46" s="33" t="s">
        <v>92</v>
      </c>
      <c r="I46" s="34">
        <v>575</v>
      </c>
      <c r="J46" s="59"/>
      <c r="K46" s="11">
        <v>1</v>
      </c>
      <c r="L46" s="35"/>
      <c r="M46" s="36"/>
      <c r="N46" s="37">
        <f>IF(M46&gt;0,ROUND(L46/M46,4),0)</f>
        <v>0</v>
      </c>
      <c r="O46" s="38"/>
      <c r="P46" s="39"/>
      <c r="Q46" s="37">
        <f>ROUND(ROUND(N46,4)*(1-O46),4)</f>
        <v>0</v>
      </c>
      <c r="R46" s="37">
        <f>ROUND(ROUND(Q46,4)*(1+P46),4)</f>
        <v>0</v>
      </c>
      <c r="S46" s="37">
        <f>ROUND($I46*Q46,4)</f>
        <v>0</v>
      </c>
      <c r="T46" s="37">
        <f>ROUND($I46*R46,4)</f>
        <v>0</v>
      </c>
      <c r="U46" s="40"/>
      <c r="V46" s="40"/>
      <c r="W46" s="40"/>
      <c r="X46" s="40"/>
      <c r="Y46" s="41"/>
    </row>
    <row r="47" spans="1:25" ht="63.75" x14ac:dyDescent="0.25">
      <c r="A47" s="55" t="s">
        <v>87</v>
      </c>
      <c r="B47" s="11">
        <v>15</v>
      </c>
      <c r="C47" s="32" t="s">
        <v>167</v>
      </c>
      <c r="D47" s="32" t="s">
        <v>123</v>
      </c>
      <c r="E47" s="32" t="s">
        <v>160</v>
      </c>
      <c r="F47" s="32" t="s">
        <v>168</v>
      </c>
      <c r="G47" s="32" t="s">
        <v>87</v>
      </c>
      <c r="H47" s="33" t="s">
        <v>169</v>
      </c>
      <c r="I47" s="34">
        <v>36250</v>
      </c>
      <c r="J47" s="59"/>
      <c r="K47" s="11">
        <v>1</v>
      </c>
      <c r="L47" s="35"/>
      <c r="M47" s="36"/>
      <c r="N47" s="37">
        <f>IF(M47&gt;0,ROUND(L47/M47,4),0)</f>
        <v>0</v>
      </c>
      <c r="O47" s="38"/>
      <c r="P47" s="39"/>
      <c r="Q47" s="37">
        <f>ROUND(ROUND(N47,4)*(1-O47),4)</f>
        <v>0</v>
      </c>
      <c r="R47" s="37">
        <f>ROUND(ROUND(Q47,4)*(1+P47),4)</f>
        <v>0</v>
      </c>
      <c r="S47" s="37">
        <f>ROUND($I47*Q47,4)</f>
        <v>0</v>
      </c>
      <c r="T47" s="37">
        <f>ROUND($I47*R47,4)</f>
        <v>0</v>
      </c>
      <c r="U47" s="40"/>
      <c r="V47" s="40"/>
      <c r="W47" s="40"/>
      <c r="X47" s="40"/>
      <c r="Y47" s="41"/>
    </row>
    <row r="48" spans="1:25" ht="102" x14ac:dyDescent="0.25">
      <c r="A48" s="55" t="s">
        <v>87</v>
      </c>
      <c r="B48" s="11">
        <v>16</v>
      </c>
      <c r="C48" s="32" t="s">
        <v>170</v>
      </c>
      <c r="D48" s="32" t="s">
        <v>123</v>
      </c>
      <c r="E48" s="32" t="s">
        <v>160</v>
      </c>
      <c r="F48" s="32" t="s">
        <v>171</v>
      </c>
      <c r="G48" s="32" t="s">
        <v>87</v>
      </c>
      <c r="H48" s="33" t="s">
        <v>92</v>
      </c>
      <c r="I48" s="34">
        <v>2600</v>
      </c>
      <c r="J48" s="59"/>
      <c r="K48" s="11">
        <v>1</v>
      </c>
      <c r="L48" s="35"/>
      <c r="M48" s="36"/>
      <c r="N48" s="37">
        <f>IF(M48&gt;0,ROUND(L48/M48,4),0)</f>
        <v>0</v>
      </c>
      <c r="O48" s="38"/>
      <c r="P48" s="39"/>
      <c r="Q48" s="37">
        <f>ROUND(ROUND(N48,4)*(1-O48),4)</f>
        <v>0</v>
      </c>
      <c r="R48" s="37">
        <f>ROUND(ROUND(Q48,4)*(1+P48),4)</f>
        <v>0</v>
      </c>
      <c r="S48" s="37">
        <f>ROUND($I48*Q48,4)</f>
        <v>0</v>
      </c>
      <c r="T48" s="37">
        <f>ROUND($I48*R48,4)</f>
        <v>0</v>
      </c>
      <c r="U48" s="40"/>
      <c r="V48" s="40"/>
      <c r="W48" s="40"/>
      <c r="X48" s="40"/>
      <c r="Y48" s="41"/>
    </row>
    <row r="49" spans="1:25" ht="63.75" x14ac:dyDescent="0.25">
      <c r="A49" s="55" t="s">
        <v>87</v>
      </c>
      <c r="B49" s="11">
        <v>17</v>
      </c>
      <c r="C49" s="32" t="s">
        <v>172</v>
      </c>
      <c r="D49" s="32" t="s">
        <v>173</v>
      </c>
      <c r="E49" s="32" t="s">
        <v>142</v>
      </c>
      <c r="F49" s="32" t="s">
        <v>174</v>
      </c>
      <c r="G49" s="32" t="s">
        <v>87</v>
      </c>
      <c r="H49" s="33" t="s">
        <v>92</v>
      </c>
      <c r="I49" s="34">
        <v>1910</v>
      </c>
      <c r="J49" s="59"/>
      <c r="K49" s="11">
        <v>1</v>
      </c>
      <c r="L49" s="35"/>
      <c r="M49" s="36"/>
      <c r="N49" s="37">
        <f>IF(M49&gt;0,ROUND(L49/M49,4),0)</f>
        <v>0</v>
      </c>
      <c r="O49" s="38"/>
      <c r="P49" s="39"/>
      <c r="Q49" s="37">
        <f>ROUND(ROUND(N49,4)*(1-O49),4)</f>
        <v>0</v>
      </c>
      <c r="R49" s="37">
        <f>ROUND(ROUND(Q49,4)*(1+P49),4)</f>
        <v>0</v>
      </c>
      <c r="S49" s="37">
        <f>ROUND($I49*Q49,4)</f>
        <v>0</v>
      </c>
      <c r="T49" s="37">
        <f>ROUND($I49*R49,4)</f>
        <v>0</v>
      </c>
      <c r="U49" s="40"/>
      <c r="V49" s="40"/>
      <c r="W49" s="40"/>
      <c r="X49" s="40"/>
      <c r="Y49" s="41"/>
    </row>
    <row r="50" spans="1:25" ht="76.5" x14ac:dyDescent="0.25">
      <c r="A50" s="55" t="s">
        <v>87</v>
      </c>
      <c r="B50" s="11">
        <v>18</v>
      </c>
      <c r="C50" s="32" t="s">
        <v>175</v>
      </c>
      <c r="D50" s="32" t="s">
        <v>138</v>
      </c>
      <c r="E50" s="32" t="s">
        <v>132</v>
      </c>
      <c r="F50" s="32" t="s">
        <v>176</v>
      </c>
      <c r="G50" s="32" t="s">
        <v>87</v>
      </c>
      <c r="H50" s="33" t="s">
        <v>92</v>
      </c>
      <c r="I50" s="34">
        <v>1125</v>
      </c>
      <c r="J50" s="59"/>
      <c r="K50" s="11">
        <v>1</v>
      </c>
      <c r="L50" s="35"/>
      <c r="M50" s="36"/>
      <c r="N50" s="37">
        <f>IF(M50&gt;0,ROUND(L50/M50,4),0)</f>
        <v>0</v>
      </c>
      <c r="O50" s="38"/>
      <c r="P50" s="39"/>
      <c r="Q50" s="37">
        <f>ROUND(ROUND(N50,4)*(1-O50),4)</f>
        <v>0</v>
      </c>
      <c r="R50" s="37">
        <f>ROUND(ROUND(Q50,4)*(1+P50),4)</f>
        <v>0</v>
      </c>
      <c r="S50" s="37">
        <f>ROUND($I50*Q50,4)</f>
        <v>0</v>
      </c>
      <c r="T50" s="37">
        <f>ROUND($I50*R50,4)</f>
        <v>0</v>
      </c>
      <c r="U50" s="40"/>
      <c r="V50" s="40"/>
      <c r="W50" s="40"/>
      <c r="X50" s="40"/>
      <c r="Y50" s="41"/>
    </row>
    <row r="51" spans="1:25" ht="63.75" x14ac:dyDescent="0.25">
      <c r="A51" s="55" t="s">
        <v>87</v>
      </c>
      <c r="B51" s="11">
        <v>19</v>
      </c>
      <c r="C51" s="32" t="s">
        <v>177</v>
      </c>
      <c r="D51" s="32" t="s">
        <v>138</v>
      </c>
      <c r="E51" s="32" t="s">
        <v>142</v>
      </c>
      <c r="F51" s="32" t="s">
        <v>178</v>
      </c>
      <c r="G51" s="32" t="s">
        <v>87</v>
      </c>
      <c r="H51" s="33" t="s">
        <v>92</v>
      </c>
      <c r="I51" s="34">
        <v>5000</v>
      </c>
      <c r="J51" s="59"/>
      <c r="K51" s="11">
        <v>1</v>
      </c>
      <c r="L51" s="35"/>
      <c r="M51" s="36"/>
      <c r="N51" s="37">
        <f>IF(M51&gt;0,ROUND(L51/M51,4),0)</f>
        <v>0</v>
      </c>
      <c r="O51" s="38"/>
      <c r="P51" s="39"/>
      <c r="Q51" s="37">
        <f>ROUND(ROUND(N51,4)*(1-O51),4)</f>
        <v>0</v>
      </c>
      <c r="R51" s="37">
        <f>ROUND(ROUND(Q51,4)*(1+P51),4)</f>
        <v>0</v>
      </c>
      <c r="S51" s="37">
        <f>ROUND($I51*Q51,4)</f>
        <v>0</v>
      </c>
      <c r="T51" s="37">
        <f>ROUND($I51*R51,4)</f>
        <v>0</v>
      </c>
      <c r="U51" s="40"/>
      <c r="V51" s="40"/>
      <c r="W51" s="40"/>
      <c r="X51" s="40"/>
      <c r="Y51" s="41"/>
    </row>
    <row r="52" spans="1:25" ht="102.75" thickBot="1" x14ac:dyDescent="0.3">
      <c r="A52" s="56" t="s">
        <v>87</v>
      </c>
      <c r="B52" s="13">
        <v>20</v>
      </c>
      <c r="C52" s="42" t="s">
        <v>179</v>
      </c>
      <c r="D52" s="42" t="s">
        <v>173</v>
      </c>
      <c r="E52" s="42" t="s">
        <v>142</v>
      </c>
      <c r="F52" s="42" t="s">
        <v>180</v>
      </c>
      <c r="G52" s="42" t="s">
        <v>87</v>
      </c>
      <c r="H52" s="43" t="s">
        <v>181</v>
      </c>
      <c r="I52" s="44">
        <v>5000</v>
      </c>
      <c r="J52" s="60"/>
      <c r="K52" s="13">
        <v>1</v>
      </c>
      <c r="L52" s="45"/>
      <c r="M52" s="46"/>
      <c r="N52" s="47">
        <f>IF(M52&gt;0,ROUND(L52/M52,4),0)</f>
        <v>0</v>
      </c>
      <c r="O52" s="48"/>
      <c r="P52" s="49"/>
      <c r="Q52" s="47">
        <f>ROUND(ROUND(N52,4)*(1-O52),4)</f>
        <v>0</v>
      </c>
      <c r="R52" s="47">
        <f>ROUND(ROUND(Q52,4)*(1+P52),4)</f>
        <v>0</v>
      </c>
      <c r="S52" s="47">
        <f>ROUND($I52*Q52,4)</f>
        <v>0</v>
      </c>
      <c r="T52" s="47">
        <f>ROUND($I52*R52,4)</f>
        <v>0</v>
      </c>
      <c r="U52" s="50"/>
      <c r="V52" s="50"/>
      <c r="W52" s="50"/>
      <c r="X52" s="50"/>
      <c r="Y52" s="51"/>
    </row>
    <row r="53" spans="1:25" ht="13.5" thickBot="1" x14ac:dyDescent="0.3">
      <c r="R53" s="61" t="s">
        <v>126</v>
      </c>
      <c r="S53" s="62">
        <f>SUM(S33:S52)</f>
        <v>0</v>
      </c>
      <c r="T53" s="63">
        <f>SUM(T33:T52)</f>
        <v>0</v>
      </c>
    </row>
    <row r="55" spans="1:25" ht="13.5" thickBot="1" x14ac:dyDescent="0.3"/>
    <row r="56" spans="1:25" ht="13.5" thickBot="1" x14ac:dyDescent="0.3">
      <c r="A56" s="52" t="s">
        <v>57</v>
      </c>
      <c r="B56" s="57" t="s">
        <v>182</v>
      </c>
      <c r="C56" s="18" t="s">
        <v>183</v>
      </c>
      <c r="D56" s="18"/>
      <c r="E56" s="18"/>
      <c r="F56" s="18"/>
      <c r="G56" s="18"/>
      <c r="H56" s="18" t="s">
        <v>60</v>
      </c>
      <c r="I56" s="18"/>
      <c r="J56" s="8"/>
      <c r="K56" s="7"/>
      <c r="L56" s="18" t="s">
        <v>184</v>
      </c>
      <c r="M56" s="18"/>
      <c r="N56" s="18"/>
      <c r="O56" s="18"/>
      <c r="P56" s="18"/>
      <c r="Q56" s="18"/>
      <c r="R56" s="18"/>
      <c r="S56" s="18"/>
      <c r="T56" s="18"/>
      <c r="U56" s="18"/>
      <c r="V56" s="18"/>
      <c r="W56" s="18"/>
      <c r="X56" s="18"/>
      <c r="Y56" s="8"/>
    </row>
    <row r="57" spans="1:25" ht="51.75" thickBot="1" x14ac:dyDescent="0.3">
      <c r="A57" s="53" t="s">
        <v>62</v>
      </c>
      <c r="B57" s="19" t="s">
        <v>63</v>
      </c>
      <c r="C57" s="20" t="s">
        <v>64</v>
      </c>
      <c r="D57" s="20" t="s">
        <v>185</v>
      </c>
      <c r="E57" s="20" t="s">
        <v>66</v>
      </c>
      <c r="F57" s="20" t="s">
        <v>67</v>
      </c>
      <c r="G57" s="20" t="s">
        <v>68</v>
      </c>
      <c r="H57" s="20" t="s">
        <v>69</v>
      </c>
      <c r="I57" s="20" t="s">
        <v>70</v>
      </c>
      <c r="J57" s="21" t="s">
        <v>71</v>
      </c>
      <c r="K57" s="19" t="s">
        <v>72</v>
      </c>
      <c r="L57" s="20" t="s">
        <v>73</v>
      </c>
      <c r="M57" s="20" t="s">
        <v>74</v>
      </c>
      <c r="N57" s="20" t="s">
        <v>75</v>
      </c>
      <c r="O57" s="20" t="s">
        <v>76</v>
      </c>
      <c r="P57" s="20" t="s">
        <v>77</v>
      </c>
      <c r="Q57" s="20" t="s">
        <v>78</v>
      </c>
      <c r="R57" s="20" t="s">
        <v>79</v>
      </c>
      <c r="S57" s="20" t="s">
        <v>80</v>
      </c>
      <c r="T57" s="20" t="s">
        <v>81</v>
      </c>
      <c r="U57" s="20" t="s">
        <v>82</v>
      </c>
      <c r="V57" s="20" t="s">
        <v>83</v>
      </c>
      <c r="W57" s="20" t="s">
        <v>84</v>
      </c>
      <c r="X57" s="20" t="s">
        <v>85</v>
      </c>
      <c r="Y57" s="21" t="s">
        <v>86</v>
      </c>
    </row>
    <row r="58" spans="1:25" ht="51" x14ac:dyDescent="0.25">
      <c r="A58" s="54" t="s">
        <v>87</v>
      </c>
      <c r="B58" s="9">
        <v>1</v>
      </c>
      <c r="C58" s="22" t="s">
        <v>186</v>
      </c>
      <c r="D58" s="22" t="s">
        <v>106</v>
      </c>
      <c r="E58" s="22" t="s">
        <v>187</v>
      </c>
      <c r="F58" s="22" t="s">
        <v>87</v>
      </c>
      <c r="G58" s="22" t="s">
        <v>87</v>
      </c>
      <c r="H58" s="23" t="s">
        <v>92</v>
      </c>
      <c r="I58" s="24">
        <v>93</v>
      </c>
      <c r="J58" s="58"/>
      <c r="K58" s="9">
        <v>1</v>
      </c>
      <c r="L58" s="25"/>
      <c r="M58" s="26"/>
      <c r="N58" s="27">
        <f>IF(M58&gt;0,ROUND(L58/M58,4),0)</f>
        <v>0</v>
      </c>
      <c r="O58" s="28"/>
      <c r="P58" s="29"/>
      <c r="Q58" s="27">
        <f>ROUND(ROUND(N58,4)*(1-O58),4)</f>
        <v>0</v>
      </c>
      <c r="R58" s="27">
        <f>ROUND(ROUND(Q58,4)*(1+P58),4)</f>
        <v>0</v>
      </c>
      <c r="S58" s="27">
        <f>ROUND($I58*Q58,4)</f>
        <v>0</v>
      </c>
      <c r="T58" s="27">
        <f>ROUND($I58*R58,4)</f>
        <v>0</v>
      </c>
      <c r="U58" s="30"/>
      <c r="V58" s="30"/>
      <c r="W58" s="30"/>
      <c r="X58" s="30"/>
      <c r="Y58" s="31"/>
    </row>
    <row r="59" spans="1:25" ht="102" x14ac:dyDescent="0.25">
      <c r="A59" s="55" t="s">
        <v>87</v>
      </c>
      <c r="B59" s="11">
        <v>2</v>
      </c>
      <c r="C59" s="32" t="s">
        <v>188</v>
      </c>
      <c r="D59" s="32" t="s">
        <v>189</v>
      </c>
      <c r="E59" s="32" t="s">
        <v>135</v>
      </c>
      <c r="F59" s="32" t="s">
        <v>190</v>
      </c>
      <c r="G59" s="32" t="s">
        <v>87</v>
      </c>
      <c r="H59" s="33" t="s">
        <v>92</v>
      </c>
      <c r="I59" s="34">
        <v>100</v>
      </c>
      <c r="J59" s="59"/>
      <c r="K59" s="11">
        <v>1</v>
      </c>
      <c r="L59" s="35"/>
      <c r="M59" s="36"/>
      <c r="N59" s="37">
        <f>IF(M59&gt;0,ROUND(L59/M59,4),0)</f>
        <v>0</v>
      </c>
      <c r="O59" s="38"/>
      <c r="P59" s="39"/>
      <c r="Q59" s="37">
        <f>ROUND(ROUND(N59,4)*(1-O59),4)</f>
        <v>0</v>
      </c>
      <c r="R59" s="37">
        <f>ROUND(ROUND(Q59,4)*(1+P59),4)</f>
        <v>0</v>
      </c>
      <c r="S59" s="37">
        <f>ROUND($I59*Q59,4)</f>
        <v>0</v>
      </c>
      <c r="T59" s="37">
        <f>ROUND($I59*R59,4)</f>
        <v>0</v>
      </c>
      <c r="U59" s="40"/>
      <c r="V59" s="40"/>
      <c r="W59" s="40"/>
      <c r="X59" s="40"/>
      <c r="Y59" s="41"/>
    </row>
    <row r="60" spans="1:25" ht="102.75" thickBot="1" x14ac:dyDescent="0.3">
      <c r="A60" s="56" t="s">
        <v>87</v>
      </c>
      <c r="B60" s="13">
        <v>3</v>
      </c>
      <c r="C60" s="42" t="s">
        <v>191</v>
      </c>
      <c r="D60" s="42" t="s">
        <v>96</v>
      </c>
      <c r="E60" s="42" t="s">
        <v>192</v>
      </c>
      <c r="F60" s="42" t="s">
        <v>193</v>
      </c>
      <c r="G60" s="42" t="s">
        <v>87</v>
      </c>
      <c r="H60" s="43" t="s">
        <v>92</v>
      </c>
      <c r="I60" s="44">
        <v>96</v>
      </c>
      <c r="J60" s="60"/>
      <c r="K60" s="13">
        <v>1</v>
      </c>
      <c r="L60" s="45"/>
      <c r="M60" s="46"/>
      <c r="N60" s="47">
        <f>IF(M60&gt;0,ROUND(L60/M60,4),0)</f>
        <v>0</v>
      </c>
      <c r="O60" s="48"/>
      <c r="P60" s="49"/>
      <c r="Q60" s="47">
        <f>ROUND(ROUND(N60,4)*(1-O60),4)</f>
        <v>0</v>
      </c>
      <c r="R60" s="47">
        <f>ROUND(ROUND(Q60,4)*(1+P60),4)</f>
        <v>0</v>
      </c>
      <c r="S60" s="47">
        <f>ROUND($I60*Q60,4)</f>
        <v>0</v>
      </c>
      <c r="T60" s="47">
        <f>ROUND($I60*R60,4)</f>
        <v>0</v>
      </c>
      <c r="U60" s="50"/>
      <c r="V60" s="50"/>
      <c r="W60" s="50"/>
      <c r="X60" s="50"/>
      <c r="Y60" s="51"/>
    </row>
    <row r="61" spans="1:25" ht="13.5" thickBot="1" x14ac:dyDescent="0.3">
      <c r="R61" s="61" t="s">
        <v>126</v>
      </c>
      <c r="S61" s="62">
        <f>SUM(S58:S60)</f>
        <v>0</v>
      </c>
      <c r="T61" s="63">
        <f>SUM(T58:T60)</f>
        <v>0</v>
      </c>
    </row>
    <row r="63" spans="1:25" ht="13.5" thickBot="1" x14ac:dyDescent="0.3"/>
    <row r="64" spans="1:25" ht="13.5" thickBot="1" x14ac:dyDescent="0.3">
      <c r="A64" s="52" t="s">
        <v>57</v>
      </c>
      <c r="B64" s="57" t="s">
        <v>194</v>
      </c>
      <c r="C64" s="18" t="s">
        <v>195</v>
      </c>
      <c r="D64" s="18"/>
      <c r="E64" s="18"/>
      <c r="F64" s="18"/>
      <c r="G64" s="18"/>
      <c r="H64" s="18" t="s">
        <v>60</v>
      </c>
      <c r="I64" s="18"/>
      <c r="J64" s="8"/>
      <c r="K64" s="7"/>
      <c r="L64" s="18" t="s">
        <v>196</v>
      </c>
      <c r="M64" s="18"/>
      <c r="N64" s="18"/>
      <c r="O64" s="18"/>
      <c r="P64" s="18"/>
      <c r="Q64" s="18"/>
      <c r="R64" s="18"/>
      <c r="S64" s="18"/>
      <c r="T64" s="18"/>
      <c r="U64" s="18"/>
      <c r="V64" s="18"/>
      <c r="W64" s="18"/>
      <c r="X64" s="18"/>
      <c r="Y64" s="8"/>
    </row>
    <row r="65" spans="1:25" ht="51.75" thickBot="1" x14ac:dyDescent="0.3">
      <c r="A65" s="53" t="s">
        <v>62</v>
      </c>
      <c r="B65" s="19" t="s">
        <v>63</v>
      </c>
      <c r="C65" s="20" t="s">
        <v>64</v>
      </c>
      <c r="D65" s="20" t="s">
        <v>185</v>
      </c>
      <c r="E65" s="20" t="s">
        <v>66</v>
      </c>
      <c r="F65" s="20" t="s">
        <v>67</v>
      </c>
      <c r="G65" s="20" t="s">
        <v>68</v>
      </c>
      <c r="H65" s="20" t="s">
        <v>69</v>
      </c>
      <c r="I65" s="20" t="s">
        <v>70</v>
      </c>
      <c r="J65" s="21" t="s">
        <v>71</v>
      </c>
      <c r="K65" s="19" t="s">
        <v>72</v>
      </c>
      <c r="L65" s="20" t="s">
        <v>73</v>
      </c>
      <c r="M65" s="20" t="s">
        <v>74</v>
      </c>
      <c r="N65" s="20" t="s">
        <v>75</v>
      </c>
      <c r="O65" s="20" t="s">
        <v>76</v>
      </c>
      <c r="P65" s="20" t="s">
        <v>77</v>
      </c>
      <c r="Q65" s="20" t="s">
        <v>78</v>
      </c>
      <c r="R65" s="20" t="s">
        <v>79</v>
      </c>
      <c r="S65" s="20" t="s">
        <v>80</v>
      </c>
      <c r="T65" s="20" t="s">
        <v>81</v>
      </c>
      <c r="U65" s="20" t="s">
        <v>82</v>
      </c>
      <c r="V65" s="20" t="s">
        <v>83</v>
      </c>
      <c r="W65" s="20" t="s">
        <v>84</v>
      </c>
      <c r="X65" s="20" t="s">
        <v>85</v>
      </c>
      <c r="Y65" s="21" t="s">
        <v>86</v>
      </c>
    </row>
    <row r="66" spans="1:25" ht="102" x14ac:dyDescent="0.25">
      <c r="A66" s="54" t="s">
        <v>87</v>
      </c>
      <c r="B66" s="9">
        <v>1</v>
      </c>
      <c r="C66" s="22" t="s">
        <v>197</v>
      </c>
      <c r="D66" s="22" t="s">
        <v>87</v>
      </c>
      <c r="E66" s="22" t="s">
        <v>198</v>
      </c>
      <c r="F66" s="22" t="s">
        <v>199</v>
      </c>
      <c r="G66" s="22" t="s">
        <v>87</v>
      </c>
      <c r="H66" s="23" t="s">
        <v>92</v>
      </c>
      <c r="I66" s="24">
        <v>750</v>
      </c>
      <c r="J66" s="58"/>
      <c r="K66" s="9">
        <v>1</v>
      </c>
      <c r="L66" s="25"/>
      <c r="M66" s="26"/>
      <c r="N66" s="27">
        <f>IF(M66&gt;0,ROUND(L66/M66,4),0)</f>
        <v>0</v>
      </c>
      <c r="O66" s="28"/>
      <c r="P66" s="29"/>
      <c r="Q66" s="27">
        <f>ROUND(ROUND(N66,4)*(1-O66),4)</f>
        <v>0</v>
      </c>
      <c r="R66" s="27">
        <f>ROUND(ROUND(Q66,4)*(1+P66),4)</f>
        <v>0</v>
      </c>
      <c r="S66" s="27">
        <f>ROUND($I66*Q66,4)</f>
        <v>0</v>
      </c>
      <c r="T66" s="27">
        <f>ROUND($I66*R66,4)</f>
        <v>0</v>
      </c>
      <c r="U66" s="30"/>
      <c r="V66" s="30"/>
      <c r="W66" s="30"/>
      <c r="X66" s="30"/>
      <c r="Y66" s="31"/>
    </row>
    <row r="67" spans="1:25" ht="76.5" x14ac:dyDescent="0.25">
      <c r="A67" s="55" t="s">
        <v>87</v>
      </c>
      <c r="B67" s="11">
        <v>2</v>
      </c>
      <c r="C67" s="32" t="s">
        <v>200</v>
      </c>
      <c r="D67" s="32" t="s">
        <v>87</v>
      </c>
      <c r="E67" s="32" t="s">
        <v>187</v>
      </c>
      <c r="F67" s="32" t="s">
        <v>201</v>
      </c>
      <c r="G67" s="32" t="s">
        <v>87</v>
      </c>
      <c r="H67" s="33" t="s">
        <v>202</v>
      </c>
      <c r="I67" s="34">
        <v>500</v>
      </c>
      <c r="J67" s="59"/>
      <c r="K67" s="11">
        <v>1</v>
      </c>
      <c r="L67" s="35"/>
      <c r="M67" s="36"/>
      <c r="N67" s="37">
        <f>IF(M67&gt;0,ROUND(L67/M67,4),0)</f>
        <v>0</v>
      </c>
      <c r="O67" s="38"/>
      <c r="P67" s="39"/>
      <c r="Q67" s="37">
        <f>ROUND(ROUND(N67,4)*(1-O67),4)</f>
        <v>0</v>
      </c>
      <c r="R67" s="37">
        <f>ROUND(ROUND(Q67,4)*(1+P67),4)</f>
        <v>0</v>
      </c>
      <c r="S67" s="37">
        <f>ROUND($I67*Q67,4)</f>
        <v>0</v>
      </c>
      <c r="T67" s="37">
        <f>ROUND($I67*R67,4)</f>
        <v>0</v>
      </c>
      <c r="U67" s="40"/>
      <c r="V67" s="40"/>
      <c r="W67" s="40"/>
      <c r="X67" s="40"/>
      <c r="Y67" s="41"/>
    </row>
    <row r="68" spans="1:25" ht="102" x14ac:dyDescent="0.25">
      <c r="A68" s="55" t="s">
        <v>87</v>
      </c>
      <c r="B68" s="11">
        <v>3</v>
      </c>
      <c r="C68" s="32" t="s">
        <v>203</v>
      </c>
      <c r="D68" s="32" t="s">
        <v>204</v>
      </c>
      <c r="E68" s="32" t="s">
        <v>198</v>
      </c>
      <c r="F68" s="32" t="s">
        <v>205</v>
      </c>
      <c r="G68" s="32" t="s">
        <v>87</v>
      </c>
      <c r="H68" s="33" t="s">
        <v>92</v>
      </c>
      <c r="I68" s="34">
        <v>480</v>
      </c>
      <c r="J68" s="59"/>
      <c r="K68" s="11">
        <v>1</v>
      </c>
      <c r="L68" s="35"/>
      <c r="M68" s="36"/>
      <c r="N68" s="37">
        <f>IF(M68&gt;0,ROUND(L68/M68,4),0)</f>
        <v>0</v>
      </c>
      <c r="O68" s="38"/>
      <c r="P68" s="39"/>
      <c r="Q68" s="37">
        <f>ROUND(ROUND(N68,4)*(1-O68),4)</f>
        <v>0</v>
      </c>
      <c r="R68" s="37">
        <f>ROUND(ROUND(Q68,4)*(1+P68),4)</f>
        <v>0</v>
      </c>
      <c r="S68" s="37">
        <f>ROUND($I68*Q68,4)</f>
        <v>0</v>
      </c>
      <c r="T68" s="37">
        <f>ROUND($I68*R68,4)</f>
        <v>0</v>
      </c>
      <c r="U68" s="40"/>
      <c r="V68" s="40"/>
      <c r="W68" s="40"/>
      <c r="X68" s="40"/>
      <c r="Y68" s="41"/>
    </row>
    <row r="69" spans="1:25" ht="102" x14ac:dyDescent="0.25">
      <c r="A69" s="55" t="s">
        <v>87</v>
      </c>
      <c r="B69" s="11">
        <v>4</v>
      </c>
      <c r="C69" s="32" t="s">
        <v>206</v>
      </c>
      <c r="D69" s="32" t="s">
        <v>87</v>
      </c>
      <c r="E69" s="32" t="s">
        <v>87</v>
      </c>
      <c r="F69" s="32" t="s">
        <v>207</v>
      </c>
      <c r="G69" s="32" t="s">
        <v>87</v>
      </c>
      <c r="H69" s="33" t="s">
        <v>202</v>
      </c>
      <c r="I69" s="34">
        <v>500</v>
      </c>
      <c r="J69" s="59"/>
      <c r="K69" s="11">
        <v>1</v>
      </c>
      <c r="L69" s="35"/>
      <c r="M69" s="36"/>
      <c r="N69" s="37">
        <f>IF(M69&gt;0,ROUND(L69/M69,4),0)</f>
        <v>0</v>
      </c>
      <c r="O69" s="38"/>
      <c r="P69" s="39"/>
      <c r="Q69" s="37">
        <f>ROUND(ROUND(N69,4)*(1-O69),4)</f>
        <v>0</v>
      </c>
      <c r="R69" s="37">
        <f>ROUND(ROUND(Q69,4)*(1+P69),4)</f>
        <v>0</v>
      </c>
      <c r="S69" s="37">
        <f>ROUND($I69*Q69,4)</f>
        <v>0</v>
      </c>
      <c r="T69" s="37">
        <f>ROUND($I69*R69,4)</f>
        <v>0</v>
      </c>
      <c r="U69" s="40"/>
      <c r="V69" s="40"/>
      <c r="W69" s="40"/>
      <c r="X69" s="40"/>
      <c r="Y69" s="41"/>
    </row>
    <row r="70" spans="1:25" ht="63.75" x14ac:dyDescent="0.25">
      <c r="A70" s="55" t="s">
        <v>87</v>
      </c>
      <c r="B70" s="11">
        <v>5</v>
      </c>
      <c r="C70" s="32" t="s">
        <v>208</v>
      </c>
      <c r="D70" s="32" t="s">
        <v>87</v>
      </c>
      <c r="E70" s="32" t="s">
        <v>209</v>
      </c>
      <c r="F70" s="32" t="s">
        <v>87</v>
      </c>
      <c r="G70" s="32" t="s">
        <v>87</v>
      </c>
      <c r="H70" s="33" t="s">
        <v>202</v>
      </c>
      <c r="I70" s="34">
        <v>28125</v>
      </c>
      <c r="J70" s="59"/>
      <c r="K70" s="11">
        <v>1</v>
      </c>
      <c r="L70" s="35"/>
      <c r="M70" s="36"/>
      <c r="N70" s="37">
        <f>IF(M70&gt;0,ROUND(L70/M70,4),0)</f>
        <v>0</v>
      </c>
      <c r="O70" s="38"/>
      <c r="P70" s="39"/>
      <c r="Q70" s="37">
        <f>ROUND(ROUND(N70,4)*(1-O70),4)</f>
        <v>0</v>
      </c>
      <c r="R70" s="37">
        <f>ROUND(ROUND(Q70,4)*(1+P70),4)</f>
        <v>0</v>
      </c>
      <c r="S70" s="37">
        <f>ROUND($I70*Q70,4)</f>
        <v>0</v>
      </c>
      <c r="T70" s="37">
        <f>ROUND($I70*R70,4)</f>
        <v>0</v>
      </c>
      <c r="U70" s="40"/>
      <c r="V70" s="40"/>
      <c r="W70" s="40"/>
      <c r="X70" s="40"/>
      <c r="Y70" s="41"/>
    </row>
    <row r="71" spans="1:25" ht="51" x14ac:dyDescent="0.25">
      <c r="A71" s="55" t="s">
        <v>87</v>
      </c>
      <c r="B71" s="11">
        <v>6</v>
      </c>
      <c r="C71" s="32" t="s">
        <v>210</v>
      </c>
      <c r="D71" s="32" t="s">
        <v>150</v>
      </c>
      <c r="E71" s="32" t="s">
        <v>142</v>
      </c>
      <c r="F71" s="32" t="s">
        <v>211</v>
      </c>
      <c r="G71" s="32" t="s">
        <v>87</v>
      </c>
      <c r="H71" s="33" t="s">
        <v>202</v>
      </c>
      <c r="I71" s="34">
        <v>25550</v>
      </c>
      <c r="J71" s="59"/>
      <c r="K71" s="11">
        <v>1</v>
      </c>
      <c r="L71" s="35"/>
      <c r="M71" s="36"/>
      <c r="N71" s="37">
        <f>IF(M71&gt;0,ROUND(L71/M71,4),0)</f>
        <v>0</v>
      </c>
      <c r="O71" s="38"/>
      <c r="P71" s="39"/>
      <c r="Q71" s="37">
        <f>ROUND(ROUND(N71,4)*(1-O71),4)</f>
        <v>0</v>
      </c>
      <c r="R71" s="37">
        <f>ROUND(ROUND(Q71,4)*(1+P71),4)</f>
        <v>0</v>
      </c>
      <c r="S71" s="37">
        <f>ROUND($I71*Q71,4)</f>
        <v>0</v>
      </c>
      <c r="T71" s="37">
        <f>ROUND($I71*R71,4)</f>
        <v>0</v>
      </c>
      <c r="U71" s="40"/>
      <c r="V71" s="40"/>
      <c r="W71" s="40"/>
      <c r="X71" s="40"/>
      <c r="Y71" s="41"/>
    </row>
    <row r="72" spans="1:25" ht="51" x14ac:dyDescent="0.25">
      <c r="A72" s="55" t="s">
        <v>87</v>
      </c>
      <c r="B72" s="11">
        <v>7</v>
      </c>
      <c r="C72" s="32" t="s">
        <v>212</v>
      </c>
      <c r="D72" s="32" t="s">
        <v>87</v>
      </c>
      <c r="E72" s="32" t="s">
        <v>187</v>
      </c>
      <c r="F72" s="32" t="s">
        <v>87</v>
      </c>
      <c r="G72" s="32" t="s">
        <v>87</v>
      </c>
      <c r="H72" s="33" t="s">
        <v>202</v>
      </c>
      <c r="I72" s="34">
        <v>63300</v>
      </c>
      <c r="J72" s="59"/>
      <c r="K72" s="11">
        <v>1</v>
      </c>
      <c r="L72" s="35"/>
      <c r="M72" s="36"/>
      <c r="N72" s="37">
        <f>IF(M72&gt;0,ROUND(L72/M72,4),0)</f>
        <v>0</v>
      </c>
      <c r="O72" s="38"/>
      <c r="P72" s="39"/>
      <c r="Q72" s="37">
        <f>ROUND(ROUND(N72,4)*(1-O72),4)</f>
        <v>0</v>
      </c>
      <c r="R72" s="37">
        <f>ROUND(ROUND(Q72,4)*(1+P72),4)</f>
        <v>0</v>
      </c>
      <c r="S72" s="37">
        <f>ROUND($I72*Q72,4)</f>
        <v>0</v>
      </c>
      <c r="T72" s="37">
        <f>ROUND($I72*R72,4)</f>
        <v>0</v>
      </c>
      <c r="U72" s="40"/>
      <c r="V72" s="40"/>
      <c r="W72" s="40"/>
      <c r="X72" s="40"/>
      <c r="Y72" s="41"/>
    </row>
    <row r="73" spans="1:25" ht="51" x14ac:dyDescent="0.25">
      <c r="A73" s="55" t="s">
        <v>87</v>
      </c>
      <c r="B73" s="11">
        <v>8</v>
      </c>
      <c r="C73" s="32" t="s">
        <v>213</v>
      </c>
      <c r="D73" s="32" t="s">
        <v>87</v>
      </c>
      <c r="E73" s="32" t="s">
        <v>187</v>
      </c>
      <c r="F73" s="32" t="s">
        <v>214</v>
      </c>
      <c r="G73" s="32" t="s">
        <v>87</v>
      </c>
      <c r="H73" s="33" t="s">
        <v>202</v>
      </c>
      <c r="I73" s="34">
        <v>94800</v>
      </c>
      <c r="J73" s="59"/>
      <c r="K73" s="11">
        <v>1</v>
      </c>
      <c r="L73" s="35"/>
      <c r="M73" s="36"/>
      <c r="N73" s="37">
        <f>IF(M73&gt;0,ROUND(L73/M73,4),0)</f>
        <v>0</v>
      </c>
      <c r="O73" s="38"/>
      <c r="P73" s="39"/>
      <c r="Q73" s="37">
        <f>ROUND(ROUND(N73,4)*(1-O73),4)</f>
        <v>0</v>
      </c>
      <c r="R73" s="37">
        <f>ROUND(ROUND(Q73,4)*(1+P73),4)</f>
        <v>0</v>
      </c>
      <c r="S73" s="37">
        <f>ROUND($I73*Q73,4)</f>
        <v>0</v>
      </c>
      <c r="T73" s="37">
        <f>ROUND($I73*R73,4)</f>
        <v>0</v>
      </c>
      <c r="U73" s="40"/>
      <c r="V73" s="40"/>
      <c r="W73" s="40"/>
      <c r="X73" s="40"/>
      <c r="Y73" s="41"/>
    </row>
    <row r="74" spans="1:25" ht="39" thickBot="1" x14ac:dyDescent="0.3">
      <c r="A74" s="56" t="s">
        <v>87</v>
      </c>
      <c r="B74" s="13">
        <v>9</v>
      </c>
      <c r="C74" s="42" t="s">
        <v>215</v>
      </c>
      <c r="D74" s="42" t="s">
        <v>87</v>
      </c>
      <c r="E74" s="42" t="s">
        <v>187</v>
      </c>
      <c r="F74" s="42" t="s">
        <v>216</v>
      </c>
      <c r="G74" s="42" t="s">
        <v>87</v>
      </c>
      <c r="H74" s="43" t="s">
        <v>169</v>
      </c>
      <c r="I74" s="44">
        <v>1000</v>
      </c>
      <c r="J74" s="60"/>
      <c r="K74" s="13">
        <v>1</v>
      </c>
      <c r="L74" s="45"/>
      <c r="M74" s="46"/>
      <c r="N74" s="47">
        <f>IF(M74&gt;0,ROUND(L74/M74,4),0)</f>
        <v>0</v>
      </c>
      <c r="O74" s="48"/>
      <c r="P74" s="49"/>
      <c r="Q74" s="47">
        <f>ROUND(ROUND(N74,4)*(1-O74),4)</f>
        <v>0</v>
      </c>
      <c r="R74" s="47">
        <f>ROUND(ROUND(Q74,4)*(1+P74),4)</f>
        <v>0</v>
      </c>
      <c r="S74" s="47">
        <f>ROUND($I74*Q74,4)</f>
        <v>0</v>
      </c>
      <c r="T74" s="47">
        <f>ROUND($I74*R74,4)</f>
        <v>0</v>
      </c>
      <c r="U74" s="50"/>
      <c r="V74" s="50"/>
      <c r="W74" s="50"/>
      <c r="X74" s="50"/>
      <c r="Y74" s="51"/>
    </row>
    <row r="75" spans="1:25" ht="13.5" thickBot="1" x14ac:dyDescent="0.3">
      <c r="R75" s="61" t="s">
        <v>126</v>
      </c>
      <c r="S75" s="62">
        <f>SUM(S66:S74)</f>
        <v>0</v>
      </c>
      <c r="T75" s="63">
        <f>SUM(T66:T74)</f>
        <v>0</v>
      </c>
    </row>
  </sheetData>
  <sheetProtection algorithmName="SHA-512" hashValue="eEI5zPclhclLMt6a/r/3pWBmRRFgfjdW35N+YsEbQVUi6PqiqY++p0LMm6oduGZjpdCQljLOUUDZzHmWnBwlJg==" saltValue="p/YS2g+2e83+XpHyo9ZLnQ==" spinCount="100000" sheet="1" objects="1" scenarios="1"/>
  <pageMargins left="0.78740157021416557" right="0.78740157021416557" top="0.78740157021416557" bottom="0.78740157021416557" header="0.59055116441514754" footer="0.59055116441514754"/>
  <pageSetup paperSize="9" scale="35" fitToHeight="0" pageOrder="overThenDown" orientation="landscape" r:id="rId1"/>
  <headerFooter>
    <oddHeader>&amp;ROBR-8A</oddHeader>
    <oddFooter>&amp;LJN št. 16-22/19&amp;RStran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50"/>
  <sheetViews>
    <sheetView topLeftCell="B1" workbookViewId="0"/>
  </sheetViews>
  <sheetFormatPr defaultRowHeight="12.75" x14ac:dyDescent="0.25"/>
  <cols>
    <col min="1" max="1" width="15.7109375" style="1" hidden="1" customWidth="1"/>
    <col min="2" max="2" width="7.28515625" style="1" customWidth="1"/>
    <col min="3" max="3" width="50.28515625" style="1" customWidth="1"/>
    <col min="4" max="4" width="22.7109375" style="1" customWidth="1"/>
    <col min="5" max="5" width="29.5703125" style="1" customWidth="1"/>
    <col min="6" max="6" width="24" style="1" customWidth="1"/>
    <col min="7"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64" t="s">
        <v>54</v>
      </c>
    </row>
    <row r="5" spans="1:25" ht="18" x14ac:dyDescent="0.25">
      <c r="B5" s="65" t="s">
        <v>217</v>
      </c>
      <c r="C5" s="2" t="s">
        <v>218</v>
      </c>
    </row>
    <row r="7" spans="1:25" x14ac:dyDescent="0.25">
      <c r="C7" s="66" t="str">
        <f>IF('2. Podatki o ponudniku'!C5&lt;&gt;"","Naziv ponudnika: " &amp; '2. Podatki o ponudniku'!C5,"")</f>
        <v/>
      </c>
    </row>
    <row r="8" spans="1:25" x14ac:dyDescent="0.25">
      <c r="C8" s="66" t="str">
        <f>IF('2. Podatki o ponudniku'!C7&lt;&gt;"","Identifikacijska številka za DDV: " &amp; '2. Podatki o ponudniku'!C7,"")</f>
        <v/>
      </c>
    </row>
    <row r="10" spans="1:25" ht="13.5" thickBot="1" x14ac:dyDescent="0.3"/>
    <row r="11" spans="1:25" ht="13.5" thickBot="1" x14ac:dyDescent="0.3">
      <c r="A11" s="52" t="s">
        <v>57</v>
      </c>
      <c r="B11" s="57" t="s">
        <v>58</v>
      </c>
      <c r="C11" s="18" t="s">
        <v>219</v>
      </c>
      <c r="D11" s="18"/>
      <c r="E11" s="18"/>
      <c r="F11" s="18"/>
      <c r="G11" s="18"/>
      <c r="H11" s="18" t="s">
        <v>60</v>
      </c>
      <c r="I11" s="18"/>
      <c r="J11" s="8"/>
      <c r="K11" s="7"/>
      <c r="L11" s="18" t="s">
        <v>220</v>
      </c>
      <c r="M11" s="18"/>
      <c r="N11" s="18"/>
      <c r="O11" s="18"/>
      <c r="P11" s="18"/>
      <c r="Q11" s="18"/>
      <c r="R11" s="18"/>
      <c r="S11" s="18"/>
      <c r="T11" s="18"/>
      <c r="U11" s="18"/>
      <c r="V11" s="18"/>
      <c r="W11" s="18"/>
      <c r="X11" s="18"/>
      <c r="Y11" s="8"/>
    </row>
    <row r="12" spans="1:25" ht="51.75" thickBot="1" x14ac:dyDescent="0.3">
      <c r="A12" s="53" t="s">
        <v>62</v>
      </c>
      <c r="B12" s="19" t="s">
        <v>63</v>
      </c>
      <c r="C12" s="20" t="s">
        <v>64</v>
      </c>
      <c r="D12" s="20" t="s">
        <v>185</v>
      </c>
      <c r="E12" s="20" t="s">
        <v>66</v>
      </c>
      <c r="F12" s="20" t="s">
        <v>67</v>
      </c>
      <c r="G12" s="20" t="s">
        <v>68</v>
      </c>
      <c r="H12" s="20" t="s">
        <v>69</v>
      </c>
      <c r="I12" s="20" t="s">
        <v>70</v>
      </c>
      <c r="J12" s="21" t="s">
        <v>71</v>
      </c>
      <c r="K12" s="19" t="s">
        <v>72</v>
      </c>
      <c r="L12" s="20" t="s">
        <v>73</v>
      </c>
      <c r="M12" s="20" t="s">
        <v>74</v>
      </c>
      <c r="N12" s="20" t="s">
        <v>75</v>
      </c>
      <c r="O12" s="20" t="s">
        <v>76</v>
      </c>
      <c r="P12" s="20" t="s">
        <v>77</v>
      </c>
      <c r="Q12" s="20" t="s">
        <v>78</v>
      </c>
      <c r="R12" s="20" t="s">
        <v>79</v>
      </c>
      <c r="S12" s="20" t="s">
        <v>80</v>
      </c>
      <c r="T12" s="20" t="s">
        <v>81</v>
      </c>
      <c r="U12" s="20" t="s">
        <v>82</v>
      </c>
      <c r="V12" s="20" t="s">
        <v>83</v>
      </c>
      <c r="W12" s="20" t="s">
        <v>84</v>
      </c>
      <c r="X12" s="20" t="s">
        <v>85</v>
      </c>
      <c r="Y12" s="21" t="s">
        <v>86</v>
      </c>
    </row>
    <row r="13" spans="1:25" ht="25.5" x14ac:dyDescent="0.25">
      <c r="A13" s="54" t="s">
        <v>87</v>
      </c>
      <c r="B13" s="9">
        <v>1</v>
      </c>
      <c r="C13" s="22" t="s">
        <v>221</v>
      </c>
      <c r="D13" s="22" t="s">
        <v>87</v>
      </c>
      <c r="E13" s="22" t="s">
        <v>87</v>
      </c>
      <c r="F13" s="22" t="s">
        <v>87</v>
      </c>
      <c r="G13" s="22" t="s">
        <v>87</v>
      </c>
      <c r="H13" s="23" t="s">
        <v>92</v>
      </c>
      <c r="I13" s="24">
        <v>4</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38.25" x14ac:dyDescent="0.25">
      <c r="A14" s="55" t="s">
        <v>87</v>
      </c>
      <c r="B14" s="11">
        <v>2</v>
      </c>
      <c r="C14" s="32" t="s">
        <v>222</v>
      </c>
      <c r="D14" s="32" t="s">
        <v>223</v>
      </c>
      <c r="E14" s="32" t="s">
        <v>87</v>
      </c>
      <c r="F14" s="32" t="s">
        <v>87</v>
      </c>
      <c r="G14" s="32" t="s">
        <v>87</v>
      </c>
      <c r="H14" s="33" t="s">
        <v>202</v>
      </c>
      <c r="I14" s="34">
        <v>1184</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25.5" x14ac:dyDescent="0.25">
      <c r="A15" s="55" t="s">
        <v>87</v>
      </c>
      <c r="B15" s="11">
        <v>3</v>
      </c>
      <c r="C15" s="32" t="s">
        <v>224</v>
      </c>
      <c r="D15" s="32" t="s">
        <v>225</v>
      </c>
      <c r="E15" s="32" t="s">
        <v>87</v>
      </c>
      <c r="F15" s="32" t="s">
        <v>87</v>
      </c>
      <c r="G15" s="32" t="s">
        <v>87</v>
      </c>
      <c r="H15" s="33" t="s">
        <v>92</v>
      </c>
      <c r="I15" s="34">
        <v>2100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38.25" x14ac:dyDescent="0.25">
      <c r="A16" s="55" t="s">
        <v>87</v>
      </c>
      <c r="B16" s="11">
        <v>4</v>
      </c>
      <c r="C16" s="32" t="s">
        <v>226</v>
      </c>
      <c r="D16" s="32" t="s">
        <v>225</v>
      </c>
      <c r="E16" s="32" t="s">
        <v>87</v>
      </c>
      <c r="F16" s="32" t="s">
        <v>87</v>
      </c>
      <c r="G16" s="32" t="s">
        <v>87</v>
      </c>
      <c r="H16" s="33" t="s">
        <v>92</v>
      </c>
      <c r="I16" s="34">
        <v>14800</v>
      </c>
      <c r="J16" s="59"/>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x14ac:dyDescent="0.25">
      <c r="A17" s="55" t="s">
        <v>87</v>
      </c>
      <c r="B17" s="11">
        <v>5</v>
      </c>
      <c r="C17" s="32" t="s">
        <v>227</v>
      </c>
      <c r="D17" s="32" t="s">
        <v>87</v>
      </c>
      <c r="E17" s="32" t="s">
        <v>87</v>
      </c>
      <c r="F17" s="32" t="s">
        <v>87</v>
      </c>
      <c r="G17" s="32" t="s">
        <v>87</v>
      </c>
      <c r="H17" s="33" t="s">
        <v>202</v>
      </c>
      <c r="I17" s="34">
        <v>29408</v>
      </c>
      <c r="J17" s="59"/>
      <c r="K17" s="11">
        <v>1</v>
      </c>
      <c r="L17" s="35"/>
      <c r="M17" s="36"/>
      <c r="N17" s="37">
        <f>IF(M17&gt;0,ROUND(L17/M17,4),0)</f>
        <v>0</v>
      </c>
      <c r="O17" s="38"/>
      <c r="P17" s="39"/>
      <c r="Q17" s="37">
        <f>ROUND(ROUND(N17,4)*(1-O17),4)</f>
        <v>0</v>
      </c>
      <c r="R17" s="37">
        <f>ROUND(ROUND(Q17,4)*(1+P17),4)</f>
        <v>0</v>
      </c>
      <c r="S17" s="37">
        <f>ROUND($I17*Q17,4)</f>
        <v>0</v>
      </c>
      <c r="T17" s="37">
        <f>ROUND($I17*R17,4)</f>
        <v>0</v>
      </c>
      <c r="U17" s="40"/>
      <c r="V17" s="40"/>
      <c r="W17" s="40"/>
      <c r="X17" s="40"/>
      <c r="Y17" s="41"/>
    </row>
    <row r="18" spans="1:25" ht="25.5" x14ac:dyDescent="0.25">
      <c r="A18" s="55" t="s">
        <v>87</v>
      </c>
      <c r="B18" s="11">
        <v>6</v>
      </c>
      <c r="C18" s="32" t="s">
        <v>228</v>
      </c>
      <c r="D18" s="32" t="s">
        <v>87</v>
      </c>
      <c r="E18" s="32" t="s">
        <v>87</v>
      </c>
      <c r="F18" s="32" t="s">
        <v>87</v>
      </c>
      <c r="G18" s="32" t="s">
        <v>87</v>
      </c>
      <c r="H18" s="33" t="s">
        <v>202</v>
      </c>
      <c r="I18" s="34">
        <v>87600</v>
      </c>
      <c r="J18" s="59"/>
      <c r="K18" s="11">
        <v>1</v>
      </c>
      <c r="L18" s="35"/>
      <c r="M18" s="36"/>
      <c r="N18" s="37">
        <f>IF(M18&gt;0,ROUND(L18/M18,4),0)</f>
        <v>0</v>
      </c>
      <c r="O18" s="38"/>
      <c r="P18" s="39"/>
      <c r="Q18" s="37">
        <f>ROUND(ROUND(N18,4)*(1-O18),4)</f>
        <v>0</v>
      </c>
      <c r="R18" s="37">
        <f>ROUND(ROUND(Q18,4)*(1+P18),4)</f>
        <v>0</v>
      </c>
      <c r="S18" s="37">
        <f>ROUND($I18*Q18,4)</f>
        <v>0</v>
      </c>
      <c r="T18" s="37">
        <f>ROUND($I18*R18,4)</f>
        <v>0</v>
      </c>
      <c r="U18" s="40"/>
      <c r="V18" s="40"/>
      <c r="W18" s="40"/>
      <c r="X18" s="40"/>
      <c r="Y18" s="41"/>
    </row>
    <row r="19" spans="1:25" ht="25.5" x14ac:dyDescent="0.25">
      <c r="A19" s="55" t="s">
        <v>87</v>
      </c>
      <c r="B19" s="11">
        <v>7</v>
      </c>
      <c r="C19" s="32" t="s">
        <v>229</v>
      </c>
      <c r="D19" s="32" t="s">
        <v>87</v>
      </c>
      <c r="E19" s="32" t="s">
        <v>87</v>
      </c>
      <c r="F19" s="32" t="s">
        <v>87</v>
      </c>
      <c r="G19" s="32" t="s">
        <v>87</v>
      </c>
      <c r="H19" s="33" t="s">
        <v>202</v>
      </c>
      <c r="I19" s="34">
        <v>1600</v>
      </c>
      <c r="J19" s="59"/>
      <c r="K19" s="11">
        <v>1</v>
      </c>
      <c r="L19" s="35"/>
      <c r="M19" s="36"/>
      <c r="N19" s="37">
        <f>IF(M19&gt;0,ROUND(L19/M19,4),0)</f>
        <v>0</v>
      </c>
      <c r="O19" s="38"/>
      <c r="P19" s="39"/>
      <c r="Q19" s="37">
        <f>ROUND(ROUND(N19,4)*(1-O19),4)</f>
        <v>0</v>
      </c>
      <c r="R19" s="37">
        <f>ROUND(ROUND(Q19,4)*(1+P19),4)</f>
        <v>0</v>
      </c>
      <c r="S19" s="37">
        <f>ROUND($I19*Q19,4)</f>
        <v>0</v>
      </c>
      <c r="T19" s="37">
        <f>ROUND($I19*R19,4)</f>
        <v>0</v>
      </c>
      <c r="U19" s="40"/>
      <c r="V19" s="40"/>
      <c r="W19" s="40"/>
      <c r="X19" s="40"/>
      <c r="Y19" s="41"/>
    </row>
    <row r="20" spans="1:25" ht="25.5" x14ac:dyDescent="0.25">
      <c r="A20" s="55" t="s">
        <v>87</v>
      </c>
      <c r="B20" s="11">
        <v>8</v>
      </c>
      <c r="C20" s="32" t="s">
        <v>230</v>
      </c>
      <c r="D20" s="32" t="s">
        <v>87</v>
      </c>
      <c r="E20" s="32" t="s">
        <v>87</v>
      </c>
      <c r="F20" s="32" t="s">
        <v>87</v>
      </c>
      <c r="G20" s="32" t="s">
        <v>87</v>
      </c>
      <c r="H20" s="33" t="s">
        <v>202</v>
      </c>
      <c r="I20" s="34">
        <v>4160</v>
      </c>
      <c r="J20" s="59"/>
      <c r="K20" s="11">
        <v>1</v>
      </c>
      <c r="L20" s="35"/>
      <c r="M20" s="36"/>
      <c r="N20" s="37">
        <f>IF(M20&gt;0,ROUND(L20/M20,4),0)</f>
        <v>0</v>
      </c>
      <c r="O20" s="38"/>
      <c r="P20" s="39"/>
      <c r="Q20" s="37">
        <f>ROUND(ROUND(N20,4)*(1-O20),4)</f>
        <v>0</v>
      </c>
      <c r="R20" s="37">
        <f>ROUND(ROUND(Q20,4)*(1+P20),4)</f>
        <v>0</v>
      </c>
      <c r="S20" s="37">
        <f>ROUND($I20*Q20,4)</f>
        <v>0</v>
      </c>
      <c r="T20" s="37">
        <f>ROUND($I20*R20,4)</f>
        <v>0</v>
      </c>
      <c r="U20" s="40"/>
      <c r="V20" s="40"/>
      <c r="W20" s="40"/>
      <c r="X20" s="40"/>
      <c r="Y20" s="41"/>
    </row>
    <row r="21" spans="1:25" ht="25.5" x14ac:dyDescent="0.25">
      <c r="A21" s="55" t="s">
        <v>87</v>
      </c>
      <c r="B21" s="11">
        <v>9</v>
      </c>
      <c r="C21" s="32" t="s">
        <v>231</v>
      </c>
      <c r="D21" s="32" t="s">
        <v>87</v>
      </c>
      <c r="E21" s="32" t="s">
        <v>87</v>
      </c>
      <c r="F21" s="32" t="s">
        <v>87</v>
      </c>
      <c r="G21" s="32" t="s">
        <v>87</v>
      </c>
      <c r="H21" s="33" t="s">
        <v>202</v>
      </c>
      <c r="I21" s="34">
        <v>960</v>
      </c>
      <c r="J21" s="59"/>
      <c r="K21" s="11">
        <v>1</v>
      </c>
      <c r="L21" s="35"/>
      <c r="M21" s="36"/>
      <c r="N21" s="37">
        <f>IF(M21&gt;0,ROUND(L21/M21,4),0)</f>
        <v>0</v>
      </c>
      <c r="O21" s="38"/>
      <c r="P21" s="39"/>
      <c r="Q21" s="37">
        <f>ROUND(ROUND(N21,4)*(1-O21),4)</f>
        <v>0</v>
      </c>
      <c r="R21" s="37">
        <f>ROUND(ROUND(Q21,4)*(1+P21),4)</f>
        <v>0</v>
      </c>
      <c r="S21" s="37">
        <f>ROUND($I21*Q21,4)</f>
        <v>0</v>
      </c>
      <c r="T21" s="37">
        <f>ROUND($I21*R21,4)</f>
        <v>0</v>
      </c>
      <c r="U21" s="40"/>
      <c r="V21" s="40"/>
      <c r="W21" s="40"/>
      <c r="X21" s="40"/>
      <c r="Y21" s="41"/>
    </row>
    <row r="22" spans="1:25" ht="25.5" x14ac:dyDescent="0.25">
      <c r="A22" s="55" t="s">
        <v>87</v>
      </c>
      <c r="B22" s="11">
        <v>10</v>
      </c>
      <c r="C22" s="32" t="s">
        <v>232</v>
      </c>
      <c r="D22" s="32" t="s">
        <v>87</v>
      </c>
      <c r="E22" s="32" t="s">
        <v>87</v>
      </c>
      <c r="F22" s="32" t="s">
        <v>87</v>
      </c>
      <c r="G22" s="32" t="s">
        <v>87</v>
      </c>
      <c r="H22" s="33" t="s">
        <v>202</v>
      </c>
      <c r="I22" s="34">
        <v>1000</v>
      </c>
      <c r="J22" s="59"/>
      <c r="K22" s="11">
        <v>1</v>
      </c>
      <c r="L22" s="35"/>
      <c r="M22" s="36"/>
      <c r="N22" s="37">
        <f>IF(M22&gt;0,ROUND(L22/M22,4),0)</f>
        <v>0</v>
      </c>
      <c r="O22" s="38"/>
      <c r="P22" s="39"/>
      <c r="Q22" s="37">
        <f>ROUND(ROUND(N22,4)*(1-O22),4)</f>
        <v>0</v>
      </c>
      <c r="R22" s="37">
        <f>ROUND(ROUND(Q22,4)*(1+P22),4)</f>
        <v>0</v>
      </c>
      <c r="S22" s="37">
        <f>ROUND($I22*Q22,4)</f>
        <v>0</v>
      </c>
      <c r="T22" s="37">
        <f>ROUND($I22*R22,4)</f>
        <v>0</v>
      </c>
      <c r="U22" s="40"/>
      <c r="V22" s="40"/>
      <c r="W22" s="40"/>
      <c r="X22" s="40"/>
      <c r="Y22" s="41"/>
    </row>
    <row r="23" spans="1:25" ht="38.25" x14ac:dyDescent="0.25">
      <c r="A23" s="55" t="s">
        <v>87</v>
      </c>
      <c r="B23" s="11">
        <v>11</v>
      </c>
      <c r="C23" s="32" t="s">
        <v>233</v>
      </c>
      <c r="D23" s="32" t="s">
        <v>234</v>
      </c>
      <c r="E23" s="32" t="s">
        <v>235</v>
      </c>
      <c r="F23" s="32" t="s">
        <v>87</v>
      </c>
      <c r="G23" s="32" t="s">
        <v>87</v>
      </c>
      <c r="H23" s="33" t="s">
        <v>202</v>
      </c>
      <c r="I23" s="34">
        <v>40000</v>
      </c>
      <c r="J23" s="59"/>
      <c r="K23" s="11">
        <v>1</v>
      </c>
      <c r="L23" s="35"/>
      <c r="M23" s="36"/>
      <c r="N23" s="37">
        <f>IF(M23&gt;0,ROUND(L23/M23,4),0)</f>
        <v>0</v>
      </c>
      <c r="O23" s="38"/>
      <c r="P23" s="39"/>
      <c r="Q23" s="37">
        <f>ROUND(ROUND(N23,4)*(1-O23),4)</f>
        <v>0</v>
      </c>
      <c r="R23" s="37">
        <f>ROUND(ROUND(Q23,4)*(1+P23),4)</f>
        <v>0</v>
      </c>
      <c r="S23" s="37">
        <f>ROUND($I23*Q23,4)</f>
        <v>0</v>
      </c>
      <c r="T23" s="37">
        <f>ROUND($I23*R23,4)</f>
        <v>0</v>
      </c>
      <c r="U23" s="40"/>
      <c r="V23" s="40"/>
      <c r="W23" s="40"/>
      <c r="X23" s="40"/>
      <c r="Y23" s="41"/>
    </row>
    <row r="24" spans="1:25" ht="26.25" thickBot="1" x14ac:dyDescent="0.3">
      <c r="A24" s="56" t="s">
        <v>87</v>
      </c>
      <c r="B24" s="13">
        <v>12</v>
      </c>
      <c r="C24" s="42" t="s">
        <v>236</v>
      </c>
      <c r="D24" s="42" t="s">
        <v>237</v>
      </c>
      <c r="E24" s="42" t="s">
        <v>238</v>
      </c>
      <c r="F24" s="42" t="s">
        <v>87</v>
      </c>
      <c r="G24" s="42" t="s">
        <v>87</v>
      </c>
      <c r="H24" s="43" t="s">
        <v>202</v>
      </c>
      <c r="I24" s="44">
        <v>42080</v>
      </c>
      <c r="J24" s="60"/>
      <c r="K24" s="13">
        <v>1</v>
      </c>
      <c r="L24" s="45"/>
      <c r="M24" s="46"/>
      <c r="N24" s="47">
        <f>IF(M24&gt;0,ROUND(L24/M24,4),0)</f>
        <v>0</v>
      </c>
      <c r="O24" s="48"/>
      <c r="P24" s="49"/>
      <c r="Q24" s="47">
        <f>ROUND(ROUND(N24,4)*(1-O24),4)</f>
        <v>0</v>
      </c>
      <c r="R24" s="47">
        <f>ROUND(ROUND(Q24,4)*(1+P24),4)</f>
        <v>0</v>
      </c>
      <c r="S24" s="47">
        <f>ROUND($I24*Q24,4)</f>
        <v>0</v>
      </c>
      <c r="T24" s="47">
        <f>ROUND($I24*R24,4)</f>
        <v>0</v>
      </c>
      <c r="U24" s="50"/>
      <c r="V24" s="50"/>
      <c r="W24" s="50"/>
      <c r="X24" s="50"/>
      <c r="Y24" s="51"/>
    </row>
    <row r="25" spans="1:25" ht="13.5" thickBot="1" x14ac:dyDescent="0.3">
      <c r="R25" s="61" t="s">
        <v>126</v>
      </c>
      <c r="S25" s="62">
        <f>SUM(S13:S24)</f>
        <v>0</v>
      </c>
      <c r="T25" s="63">
        <f>SUM(T13:T24)</f>
        <v>0</v>
      </c>
    </row>
    <row r="27" spans="1:25" ht="13.5" thickBot="1" x14ac:dyDescent="0.3"/>
    <row r="28" spans="1:25" ht="13.5" thickBot="1" x14ac:dyDescent="0.3">
      <c r="A28" s="52" t="s">
        <v>57</v>
      </c>
      <c r="B28" s="57" t="s">
        <v>127</v>
      </c>
      <c r="C28" s="18" t="s">
        <v>239</v>
      </c>
      <c r="D28" s="18"/>
      <c r="E28" s="18"/>
      <c r="F28" s="18"/>
      <c r="G28" s="18"/>
      <c r="H28" s="18" t="s">
        <v>60</v>
      </c>
      <c r="I28" s="18"/>
      <c r="J28" s="8"/>
      <c r="K28" s="7"/>
      <c r="L28" s="18" t="s">
        <v>240</v>
      </c>
      <c r="M28" s="18"/>
      <c r="N28" s="18"/>
      <c r="O28" s="18"/>
      <c r="P28" s="18"/>
      <c r="Q28" s="18"/>
      <c r="R28" s="18"/>
      <c r="S28" s="18"/>
      <c r="T28" s="18"/>
      <c r="U28" s="18"/>
      <c r="V28" s="18"/>
      <c r="W28" s="18"/>
      <c r="X28" s="18"/>
      <c r="Y28" s="8"/>
    </row>
    <row r="29" spans="1:25" ht="51.75" thickBot="1" x14ac:dyDescent="0.3">
      <c r="A29" s="53" t="s">
        <v>62</v>
      </c>
      <c r="B29" s="19" t="s">
        <v>63</v>
      </c>
      <c r="C29" s="20" t="s">
        <v>64</v>
      </c>
      <c r="D29" s="20" t="s">
        <v>185</v>
      </c>
      <c r="E29" s="20" t="s">
        <v>66</v>
      </c>
      <c r="F29" s="20" t="s">
        <v>67</v>
      </c>
      <c r="G29" s="20" t="s">
        <v>68</v>
      </c>
      <c r="H29" s="20" t="s">
        <v>69</v>
      </c>
      <c r="I29" s="20" t="s">
        <v>70</v>
      </c>
      <c r="J29" s="21" t="s">
        <v>71</v>
      </c>
      <c r="K29" s="19" t="s">
        <v>72</v>
      </c>
      <c r="L29" s="20" t="s">
        <v>73</v>
      </c>
      <c r="M29" s="20" t="s">
        <v>74</v>
      </c>
      <c r="N29" s="20" t="s">
        <v>75</v>
      </c>
      <c r="O29" s="20" t="s">
        <v>76</v>
      </c>
      <c r="P29" s="20" t="s">
        <v>77</v>
      </c>
      <c r="Q29" s="20" t="s">
        <v>78</v>
      </c>
      <c r="R29" s="20" t="s">
        <v>79</v>
      </c>
      <c r="S29" s="20" t="s">
        <v>80</v>
      </c>
      <c r="T29" s="20" t="s">
        <v>81</v>
      </c>
      <c r="U29" s="20" t="s">
        <v>82</v>
      </c>
      <c r="V29" s="20" t="s">
        <v>83</v>
      </c>
      <c r="W29" s="20" t="s">
        <v>84</v>
      </c>
      <c r="X29" s="20" t="s">
        <v>85</v>
      </c>
      <c r="Y29" s="21" t="s">
        <v>86</v>
      </c>
    </row>
    <row r="30" spans="1:25" ht="38.25" x14ac:dyDescent="0.25">
      <c r="A30" s="54" t="s">
        <v>87</v>
      </c>
      <c r="B30" s="9">
        <v>1</v>
      </c>
      <c r="C30" s="22" t="s">
        <v>241</v>
      </c>
      <c r="D30" s="22" t="s">
        <v>242</v>
      </c>
      <c r="E30" s="22" t="s">
        <v>243</v>
      </c>
      <c r="F30" s="22" t="s">
        <v>244</v>
      </c>
      <c r="G30" s="22" t="s">
        <v>87</v>
      </c>
      <c r="H30" s="23" t="s">
        <v>202</v>
      </c>
      <c r="I30" s="24">
        <v>15000</v>
      </c>
      <c r="J30" s="58"/>
      <c r="K30" s="9">
        <v>1</v>
      </c>
      <c r="L30" s="25"/>
      <c r="M30" s="26"/>
      <c r="N30" s="27">
        <f>IF(M30&gt;0,ROUND(L30/M30,4),0)</f>
        <v>0</v>
      </c>
      <c r="O30" s="28"/>
      <c r="P30" s="29"/>
      <c r="Q30" s="27">
        <f>ROUND(ROUND(N30,4)*(1-O30),4)</f>
        <v>0</v>
      </c>
      <c r="R30" s="27">
        <f>ROUND(ROUND(Q30,4)*(1+P30),4)</f>
        <v>0</v>
      </c>
      <c r="S30" s="27">
        <f>ROUND($I30*Q30,4)</f>
        <v>0</v>
      </c>
      <c r="T30" s="27">
        <f>ROUND($I30*R30,4)</f>
        <v>0</v>
      </c>
      <c r="U30" s="30"/>
      <c r="V30" s="30"/>
      <c r="W30" s="30"/>
      <c r="X30" s="30"/>
      <c r="Y30" s="31"/>
    </row>
    <row r="31" spans="1:25" ht="38.25" x14ac:dyDescent="0.25">
      <c r="A31" s="55" t="s">
        <v>87</v>
      </c>
      <c r="B31" s="11">
        <v>2</v>
      </c>
      <c r="C31" s="32" t="s">
        <v>245</v>
      </c>
      <c r="D31" s="32" t="s">
        <v>242</v>
      </c>
      <c r="E31" s="32" t="s">
        <v>243</v>
      </c>
      <c r="F31" s="32" t="s">
        <v>244</v>
      </c>
      <c r="G31" s="32" t="s">
        <v>87</v>
      </c>
      <c r="H31" s="33" t="s">
        <v>202</v>
      </c>
      <c r="I31" s="34">
        <v>6600</v>
      </c>
      <c r="J31" s="59"/>
      <c r="K31" s="11">
        <v>1</v>
      </c>
      <c r="L31" s="35"/>
      <c r="M31" s="36"/>
      <c r="N31" s="37">
        <f>IF(M31&gt;0,ROUND(L31/M31,4),0)</f>
        <v>0</v>
      </c>
      <c r="O31" s="38"/>
      <c r="P31" s="39"/>
      <c r="Q31" s="37">
        <f>ROUND(ROUND(N31,4)*(1-O31),4)</f>
        <v>0</v>
      </c>
      <c r="R31" s="37">
        <f>ROUND(ROUND(Q31,4)*(1+P31),4)</f>
        <v>0</v>
      </c>
      <c r="S31" s="37">
        <f>ROUND($I31*Q31,4)</f>
        <v>0</v>
      </c>
      <c r="T31" s="37">
        <f>ROUND($I31*R31,4)</f>
        <v>0</v>
      </c>
      <c r="U31" s="40"/>
      <c r="V31" s="40"/>
      <c r="W31" s="40"/>
      <c r="X31" s="40"/>
      <c r="Y31" s="41"/>
    </row>
    <row r="32" spans="1:25" ht="38.25" x14ac:dyDescent="0.25">
      <c r="A32" s="55" t="s">
        <v>87</v>
      </c>
      <c r="B32" s="11">
        <v>3</v>
      </c>
      <c r="C32" s="32" t="s">
        <v>246</v>
      </c>
      <c r="D32" s="32" t="s">
        <v>242</v>
      </c>
      <c r="E32" s="32" t="s">
        <v>243</v>
      </c>
      <c r="F32" s="32" t="s">
        <v>244</v>
      </c>
      <c r="G32" s="32" t="s">
        <v>87</v>
      </c>
      <c r="H32" s="33" t="s">
        <v>202</v>
      </c>
      <c r="I32" s="34">
        <v>7200</v>
      </c>
      <c r="J32" s="59"/>
      <c r="K32" s="11">
        <v>1</v>
      </c>
      <c r="L32" s="35"/>
      <c r="M32" s="36"/>
      <c r="N32" s="37">
        <f>IF(M32&gt;0,ROUND(L32/M32,4),0)</f>
        <v>0</v>
      </c>
      <c r="O32" s="38"/>
      <c r="P32" s="39"/>
      <c r="Q32" s="37">
        <f>ROUND(ROUND(N32,4)*(1-O32),4)</f>
        <v>0</v>
      </c>
      <c r="R32" s="37">
        <f>ROUND(ROUND(Q32,4)*(1+P32),4)</f>
        <v>0</v>
      </c>
      <c r="S32" s="37">
        <f>ROUND($I32*Q32,4)</f>
        <v>0</v>
      </c>
      <c r="T32" s="37">
        <f>ROUND($I32*R32,4)</f>
        <v>0</v>
      </c>
      <c r="U32" s="40"/>
      <c r="V32" s="40"/>
      <c r="W32" s="40"/>
      <c r="X32" s="40"/>
      <c r="Y32" s="41"/>
    </row>
    <row r="33" spans="1:25" ht="38.25" x14ac:dyDescent="0.25">
      <c r="A33" s="55" t="s">
        <v>87</v>
      </c>
      <c r="B33" s="11">
        <v>4</v>
      </c>
      <c r="C33" s="32" t="s">
        <v>247</v>
      </c>
      <c r="D33" s="32" t="s">
        <v>242</v>
      </c>
      <c r="E33" s="32" t="s">
        <v>243</v>
      </c>
      <c r="F33" s="32" t="s">
        <v>244</v>
      </c>
      <c r="G33" s="32" t="s">
        <v>87</v>
      </c>
      <c r="H33" s="33" t="s">
        <v>202</v>
      </c>
      <c r="I33" s="34">
        <v>8600</v>
      </c>
      <c r="J33" s="59"/>
      <c r="K33" s="11">
        <v>1</v>
      </c>
      <c r="L33" s="35"/>
      <c r="M33" s="36"/>
      <c r="N33" s="37">
        <f>IF(M33&gt;0,ROUND(L33/M33,4),0)</f>
        <v>0</v>
      </c>
      <c r="O33" s="38"/>
      <c r="P33" s="39"/>
      <c r="Q33" s="37">
        <f>ROUND(ROUND(N33,4)*(1-O33),4)</f>
        <v>0</v>
      </c>
      <c r="R33" s="37">
        <f>ROUND(ROUND(Q33,4)*(1+P33),4)</f>
        <v>0</v>
      </c>
      <c r="S33" s="37">
        <f>ROUND($I33*Q33,4)</f>
        <v>0</v>
      </c>
      <c r="T33" s="37">
        <f>ROUND($I33*R33,4)</f>
        <v>0</v>
      </c>
      <c r="U33" s="40"/>
      <c r="V33" s="40"/>
      <c r="W33" s="40"/>
      <c r="X33" s="40"/>
      <c r="Y33" s="41"/>
    </row>
    <row r="34" spans="1:25" ht="38.25" x14ac:dyDescent="0.25">
      <c r="A34" s="55" t="s">
        <v>87</v>
      </c>
      <c r="B34" s="11">
        <v>5</v>
      </c>
      <c r="C34" s="32" t="s">
        <v>248</v>
      </c>
      <c r="D34" s="32" t="s">
        <v>242</v>
      </c>
      <c r="E34" s="32" t="s">
        <v>243</v>
      </c>
      <c r="F34" s="32" t="s">
        <v>244</v>
      </c>
      <c r="G34" s="32" t="s">
        <v>87</v>
      </c>
      <c r="H34" s="33" t="s">
        <v>202</v>
      </c>
      <c r="I34" s="34">
        <v>1000</v>
      </c>
      <c r="J34" s="59"/>
      <c r="K34" s="11">
        <v>1</v>
      </c>
      <c r="L34" s="35"/>
      <c r="M34" s="36"/>
      <c r="N34" s="37">
        <f>IF(M34&gt;0,ROUND(L34/M34,4),0)</f>
        <v>0</v>
      </c>
      <c r="O34" s="38"/>
      <c r="P34" s="39"/>
      <c r="Q34" s="37">
        <f>ROUND(ROUND(N34,4)*(1-O34),4)</f>
        <v>0</v>
      </c>
      <c r="R34" s="37">
        <f>ROUND(ROUND(Q34,4)*(1+P34),4)</f>
        <v>0</v>
      </c>
      <c r="S34" s="37">
        <f>ROUND($I34*Q34,4)</f>
        <v>0</v>
      </c>
      <c r="T34" s="37">
        <f>ROUND($I34*R34,4)</f>
        <v>0</v>
      </c>
      <c r="U34" s="40"/>
      <c r="V34" s="40"/>
      <c r="W34" s="40"/>
      <c r="X34" s="40"/>
      <c r="Y34" s="41"/>
    </row>
    <row r="35" spans="1:25" ht="38.25" x14ac:dyDescent="0.25">
      <c r="A35" s="55" t="s">
        <v>87</v>
      </c>
      <c r="B35" s="11">
        <v>6</v>
      </c>
      <c r="C35" s="32" t="s">
        <v>249</v>
      </c>
      <c r="D35" s="32" t="s">
        <v>242</v>
      </c>
      <c r="E35" s="32" t="s">
        <v>243</v>
      </c>
      <c r="F35" s="32" t="s">
        <v>244</v>
      </c>
      <c r="G35" s="32" t="s">
        <v>87</v>
      </c>
      <c r="H35" s="33" t="s">
        <v>202</v>
      </c>
      <c r="I35" s="34">
        <v>1000</v>
      </c>
      <c r="J35" s="59"/>
      <c r="K35" s="11">
        <v>1</v>
      </c>
      <c r="L35" s="35"/>
      <c r="M35" s="36"/>
      <c r="N35" s="37">
        <f>IF(M35&gt;0,ROUND(L35/M35,4),0)</f>
        <v>0</v>
      </c>
      <c r="O35" s="38"/>
      <c r="P35" s="39"/>
      <c r="Q35" s="37">
        <f>ROUND(ROUND(N35,4)*(1-O35),4)</f>
        <v>0</v>
      </c>
      <c r="R35" s="37">
        <f>ROUND(ROUND(Q35,4)*(1+P35),4)</f>
        <v>0</v>
      </c>
      <c r="S35" s="37">
        <f>ROUND($I35*Q35,4)</f>
        <v>0</v>
      </c>
      <c r="T35" s="37">
        <f>ROUND($I35*R35,4)</f>
        <v>0</v>
      </c>
      <c r="U35" s="40"/>
      <c r="V35" s="40"/>
      <c r="W35" s="40"/>
      <c r="X35" s="40"/>
      <c r="Y35" s="41"/>
    </row>
    <row r="36" spans="1:25" ht="38.25" x14ac:dyDescent="0.25">
      <c r="A36" s="55" t="s">
        <v>87</v>
      </c>
      <c r="B36" s="11">
        <v>7</v>
      </c>
      <c r="C36" s="32" t="s">
        <v>250</v>
      </c>
      <c r="D36" s="32" t="s">
        <v>251</v>
      </c>
      <c r="E36" s="32" t="s">
        <v>243</v>
      </c>
      <c r="F36" s="32" t="s">
        <v>252</v>
      </c>
      <c r="G36" s="32" t="s">
        <v>87</v>
      </c>
      <c r="H36" s="33" t="s">
        <v>202</v>
      </c>
      <c r="I36" s="34">
        <v>1600</v>
      </c>
      <c r="J36" s="59"/>
      <c r="K36" s="11">
        <v>1</v>
      </c>
      <c r="L36" s="35"/>
      <c r="M36" s="36"/>
      <c r="N36" s="37">
        <f>IF(M36&gt;0,ROUND(L36/M36,4),0)</f>
        <v>0</v>
      </c>
      <c r="O36" s="38"/>
      <c r="P36" s="39"/>
      <c r="Q36" s="37">
        <f>ROUND(ROUND(N36,4)*(1-O36),4)</f>
        <v>0</v>
      </c>
      <c r="R36" s="37">
        <f>ROUND(ROUND(Q36,4)*(1+P36),4)</f>
        <v>0</v>
      </c>
      <c r="S36" s="37">
        <f>ROUND($I36*Q36,4)</f>
        <v>0</v>
      </c>
      <c r="T36" s="37">
        <f>ROUND($I36*R36,4)</f>
        <v>0</v>
      </c>
      <c r="U36" s="40"/>
      <c r="V36" s="40"/>
      <c r="W36" s="40"/>
      <c r="X36" s="40"/>
      <c r="Y36" s="41"/>
    </row>
    <row r="37" spans="1:25" ht="38.25" x14ac:dyDescent="0.25">
      <c r="A37" s="55" t="s">
        <v>87</v>
      </c>
      <c r="B37" s="11">
        <v>8</v>
      </c>
      <c r="C37" s="32" t="s">
        <v>253</v>
      </c>
      <c r="D37" s="32" t="s">
        <v>242</v>
      </c>
      <c r="E37" s="32" t="s">
        <v>243</v>
      </c>
      <c r="F37" s="32" t="s">
        <v>252</v>
      </c>
      <c r="G37" s="32" t="s">
        <v>87</v>
      </c>
      <c r="H37" s="33" t="s">
        <v>202</v>
      </c>
      <c r="I37" s="34">
        <v>1000</v>
      </c>
      <c r="J37" s="59"/>
      <c r="K37" s="11">
        <v>1</v>
      </c>
      <c r="L37" s="35"/>
      <c r="M37" s="36"/>
      <c r="N37" s="37">
        <f>IF(M37&gt;0,ROUND(L37/M37,4),0)</f>
        <v>0</v>
      </c>
      <c r="O37" s="38"/>
      <c r="P37" s="39"/>
      <c r="Q37" s="37">
        <f>ROUND(ROUND(N37,4)*(1-O37),4)</f>
        <v>0</v>
      </c>
      <c r="R37" s="37">
        <f>ROUND(ROUND(Q37,4)*(1+P37),4)</f>
        <v>0</v>
      </c>
      <c r="S37" s="37">
        <f>ROUND($I37*Q37,4)</f>
        <v>0</v>
      </c>
      <c r="T37" s="37">
        <f>ROUND($I37*R37,4)</f>
        <v>0</v>
      </c>
      <c r="U37" s="40"/>
      <c r="V37" s="40"/>
      <c r="W37" s="40"/>
      <c r="X37" s="40"/>
      <c r="Y37" s="41"/>
    </row>
    <row r="38" spans="1:25" ht="38.25" x14ac:dyDescent="0.25">
      <c r="A38" s="55" t="s">
        <v>87</v>
      </c>
      <c r="B38" s="11">
        <v>9</v>
      </c>
      <c r="C38" s="32" t="s">
        <v>254</v>
      </c>
      <c r="D38" s="32" t="s">
        <v>242</v>
      </c>
      <c r="E38" s="32" t="s">
        <v>243</v>
      </c>
      <c r="F38" s="32" t="s">
        <v>252</v>
      </c>
      <c r="G38" s="32" t="s">
        <v>87</v>
      </c>
      <c r="H38" s="33" t="s">
        <v>202</v>
      </c>
      <c r="I38" s="34">
        <v>1000</v>
      </c>
      <c r="J38" s="59"/>
      <c r="K38" s="11">
        <v>1</v>
      </c>
      <c r="L38" s="35"/>
      <c r="M38" s="36"/>
      <c r="N38" s="37">
        <f>IF(M38&gt;0,ROUND(L38/M38,4),0)</f>
        <v>0</v>
      </c>
      <c r="O38" s="38"/>
      <c r="P38" s="39"/>
      <c r="Q38" s="37">
        <f>ROUND(ROUND(N38,4)*(1-O38),4)</f>
        <v>0</v>
      </c>
      <c r="R38" s="37">
        <f>ROUND(ROUND(Q38,4)*(1+P38),4)</f>
        <v>0</v>
      </c>
      <c r="S38" s="37">
        <f>ROUND($I38*Q38,4)</f>
        <v>0</v>
      </c>
      <c r="T38" s="37">
        <f>ROUND($I38*R38,4)</f>
        <v>0</v>
      </c>
      <c r="U38" s="40"/>
      <c r="V38" s="40"/>
      <c r="W38" s="40"/>
      <c r="X38" s="40"/>
      <c r="Y38" s="41"/>
    </row>
    <row r="39" spans="1:25" ht="38.25" x14ac:dyDescent="0.25">
      <c r="A39" s="55" t="s">
        <v>87</v>
      </c>
      <c r="B39" s="11">
        <v>10</v>
      </c>
      <c r="C39" s="32" t="s">
        <v>255</v>
      </c>
      <c r="D39" s="32" t="s">
        <v>242</v>
      </c>
      <c r="E39" s="32" t="s">
        <v>243</v>
      </c>
      <c r="F39" s="32" t="s">
        <v>252</v>
      </c>
      <c r="G39" s="32" t="s">
        <v>87</v>
      </c>
      <c r="H39" s="33" t="s">
        <v>202</v>
      </c>
      <c r="I39" s="34">
        <v>1000</v>
      </c>
      <c r="J39" s="59"/>
      <c r="K39" s="11">
        <v>1</v>
      </c>
      <c r="L39" s="35"/>
      <c r="M39" s="36"/>
      <c r="N39" s="37">
        <f>IF(M39&gt;0,ROUND(L39/M39,4),0)</f>
        <v>0</v>
      </c>
      <c r="O39" s="38"/>
      <c r="P39" s="39"/>
      <c r="Q39" s="37">
        <f>ROUND(ROUND(N39,4)*(1-O39),4)</f>
        <v>0</v>
      </c>
      <c r="R39" s="37">
        <f>ROUND(ROUND(Q39,4)*(1+P39),4)</f>
        <v>0</v>
      </c>
      <c r="S39" s="37">
        <f>ROUND($I39*Q39,4)</f>
        <v>0</v>
      </c>
      <c r="T39" s="37">
        <f>ROUND($I39*R39,4)</f>
        <v>0</v>
      </c>
      <c r="U39" s="40"/>
      <c r="V39" s="40"/>
      <c r="W39" s="40"/>
      <c r="X39" s="40"/>
      <c r="Y39" s="41"/>
    </row>
    <row r="40" spans="1:25" ht="38.25" x14ac:dyDescent="0.25">
      <c r="A40" s="55" t="s">
        <v>87</v>
      </c>
      <c r="B40" s="11">
        <v>11</v>
      </c>
      <c r="C40" s="32" t="s">
        <v>256</v>
      </c>
      <c r="D40" s="32" t="s">
        <v>242</v>
      </c>
      <c r="E40" s="32" t="s">
        <v>243</v>
      </c>
      <c r="F40" s="32" t="s">
        <v>252</v>
      </c>
      <c r="G40" s="32" t="s">
        <v>87</v>
      </c>
      <c r="H40" s="33" t="s">
        <v>202</v>
      </c>
      <c r="I40" s="34">
        <v>1000</v>
      </c>
      <c r="J40" s="59"/>
      <c r="K40" s="11">
        <v>1</v>
      </c>
      <c r="L40" s="35"/>
      <c r="M40" s="36"/>
      <c r="N40" s="37">
        <f>IF(M40&gt;0,ROUND(L40/M40,4),0)</f>
        <v>0</v>
      </c>
      <c r="O40" s="38"/>
      <c r="P40" s="39"/>
      <c r="Q40" s="37">
        <f>ROUND(ROUND(N40,4)*(1-O40),4)</f>
        <v>0</v>
      </c>
      <c r="R40" s="37">
        <f>ROUND(ROUND(Q40,4)*(1+P40),4)</f>
        <v>0</v>
      </c>
      <c r="S40" s="37">
        <f>ROUND($I40*Q40,4)</f>
        <v>0</v>
      </c>
      <c r="T40" s="37">
        <f>ROUND($I40*R40,4)</f>
        <v>0</v>
      </c>
      <c r="U40" s="40"/>
      <c r="V40" s="40"/>
      <c r="W40" s="40"/>
      <c r="X40" s="40"/>
      <c r="Y40" s="41"/>
    </row>
    <row r="41" spans="1:25" ht="38.25" x14ac:dyDescent="0.25">
      <c r="A41" s="55" t="s">
        <v>87</v>
      </c>
      <c r="B41" s="11">
        <v>12</v>
      </c>
      <c r="C41" s="32" t="s">
        <v>257</v>
      </c>
      <c r="D41" s="32" t="s">
        <v>251</v>
      </c>
      <c r="E41" s="32" t="s">
        <v>243</v>
      </c>
      <c r="F41" s="32" t="s">
        <v>252</v>
      </c>
      <c r="G41" s="32" t="s">
        <v>87</v>
      </c>
      <c r="H41" s="33" t="s">
        <v>202</v>
      </c>
      <c r="I41" s="34">
        <v>1000</v>
      </c>
      <c r="J41" s="59"/>
      <c r="K41" s="11">
        <v>1</v>
      </c>
      <c r="L41" s="35"/>
      <c r="M41" s="36"/>
      <c r="N41" s="37">
        <f>IF(M41&gt;0,ROUND(L41/M41,4),0)</f>
        <v>0</v>
      </c>
      <c r="O41" s="38"/>
      <c r="P41" s="39"/>
      <c r="Q41" s="37">
        <f>ROUND(ROUND(N41,4)*(1-O41),4)</f>
        <v>0</v>
      </c>
      <c r="R41" s="37">
        <f>ROUND(ROUND(Q41,4)*(1+P41),4)</f>
        <v>0</v>
      </c>
      <c r="S41" s="37">
        <f>ROUND($I41*Q41,4)</f>
        <v>0</v>
      </c>
      <c r="T41" s="37">
        <f>ROUND($I41*R41,4)</f>
        <v>0</v>
      </c>
      <c r="U41" s="40"/>
      <c r="V41" s="40"/>
      <c r="W41" s="40"/>
      <c r="X41" s="40"/>
      <c r="Y41" s="41"/>
    </row>
    <row r="42" spans="1:25" ht="38.25" x14ac:dyDescent="0.25">
      <c r="A42" s="55" t="s">
        <v>87</v>
      </c>
      <c r="B42" s="11">
        <v>13</v>
      </c>
      <c r="C42" s="32" t="s">
        <v>258</v>
      </c>
      <c r="D42" s="32" t="s">
        <v>242</v>
      </c>
      <c r="E42" s="32" t="s">
        <v>243</v>
      </c>
      <c r="F42" s="32" t="s">
        <v>252</v>
      </c>
      <c r="G42" s="32" t="s">
        <v>87</v>
      </c>
      <c r="H42" s="33" t="s">
        <v>202</v>
      </c>
      <c r="I42" s="34">
        <v>1000</v>
      </c>
      <c r="J42" s="59"/>
      <c r="K42" s="11">
        <v>1</v>
      </c>
      <c r="L42" s="35"/>
      <c r="M42" s="36"/>
      <c r="N42" s="37">
        <f>IF(M42&gt;0,ROUND(L42/M42,4),0)</f>
        <v>0</v>
      </c>
      <c r="O42" s="38"/>
      <c r="P42" s="39"/>
      <c r="Q42" s="37">
        <f>ROUND(ROUND(N42,4)*(1-O42),4)</f>
        <v>0</v>
      </c>
      <c r="R42" s="37">
        <f>ROUND(ROUND(Q42,4)*(1+P42),4)</f>
        <v>0</v>
      </c>
      <c r="S42" s="37">
        <f>ROUND($I42*Q42,4)</f>
        <v>0</v>
      </c>
      <c r="T42" s="37">
        <f>ROUND($I42*R42,4)</f>
        <v>0</v>
      </c>
      <c r="U42" s="40"/>
      <c r="V42" s="40"/>
      <c r="W42" s="40"/>
      <c r="X42" s="40"/>
      <c r="Y42" s="41"/>
    </row>
    <row r="43" spans="1:25" ht="39" thickBot="1" x14ac:dyDescent="0.3">
      <c r="A43" s="56" t="s">
        <v>87</v>
      </c>
      <c r="B43" s="13">
        <v>14</v>
      </c>
      <c r="C43" s="42" t="s">
        <v>259</v>
      </c>
      <c r="D43" s="42" t="s">
        <v>251</v>
      </c>
      <c r="E43" s="42" t="s">
        <v>243</v>
      </c>
      <c r="F43" s="42" t="s">
        <v>244</v>
      </c>
      <c r="G43" s="42" t="s">
        <v>87</v>
      </c>
      <c r="H43" s="43" t="s">
        <v>202</v>
      </c>
      <c r="I43" s="44">
        <v>8600</v>
      </c>
      <c r="J43" s="60"/>
      <c r="K43" s="13">
        <v>1</v>
      </c>
      <c r="L43" s="45"/>
      <c r="M43" s="46"/>
      <c r="N43" s="47">
        <f>IF(M43&gt;0,ROUND(L43/M43,4),0)</f>
        <v>0</v>
      </c>
      <c r="O43" s="48"/>
      <c r="P43" s="49"/>
      <c r="Q43" s="47">
        <f>ROUND(ROUND(N43,4)*(1-O43),4)</f>
        <v>0</v>
      </c>
      <c r="R43" s="47">
        <f>ROUND(ROUND(Q43,4)*(1+P43),4)</f>
        <v>0</v>
      </c>
      <c r="S43" s="47">
        <f>ROUND($I43*Q43,4)</f>
        <v>0</v>
      </c>
      <c r="T43" s="47">
        <f>ROUND($I43*R43,4)</f>
        <v>0</v>
      </c>
      <c r="U43" s="50"/>
      <c r="V43" s="50"/>
      <c r="W43" s="50"/>
      <c r="X43" s="50"/>
      <c r="Y43" s="51"/>
    </row>
    <row r="44" spans="1:25" ht="13.5" thickBot="1" x14ac:dyDescent="0.3">
      <c r="R44" s="61" t="s">
        <v>126</v>
      </c>
      <c r="S44" s="62">
        <f>SUM(S30:S43)</f>
        <v>0</v>
      </c>
      <c r="T44" s="63">
        <f>SUM(T30:T43)</f>
        <v>0</v>
      </c>
    </row>
    <row r="46" spans="1:25" ht="13.5" thickBot="1" x14ac:dyDescent="0.3"/>
    <row r="47" spans="1:25" ht="13.5" thickBot="1" x14ac:dyDescent="0.3">
      <c r="A47" s="52" t="s">
        <v>57</v>
      </c>
      <c r="B47" s="57" t="s">
        <v>182</v>
      </c>
      <c r="C47" s="18" t="s">
        <v>260</v>
      </c>
      <c r="D47" s="18"/>
      <c r="E47" s="18"/>
      <c r="F47" s="18"/>
      <c r="G47" s="18"/>
      <c r="H47" s="18" t="s">
        <v>60</v>
      </c>
      <c r="I47" s="18"/>
      <c r="J47" s="8"/>
      <c r="K47" s="7"/>
      <c r="L47" s="18" t="s">
        <v>261</v>
      </c>
      <c r="M47" s="18"/>
      <c r="N47" s="18"/>
      <c r="O47" s="18"/>
      <c r="P47" s="18"/>
      <c r="Q47" s="18"/>
      <c r="R47" s="18"/>
      <c r="S47" s="18"/>
      <c r="T47" s="18"/>
      <c r="U47" s="18"/>
      <c r="V47" s="18"/>
      <c r="W47" s="18"/>
      <c r="X47" s="18"/>
      <c r="Y47" s="8"/>
    </row>
    <row r="48" spans="1:25" ht="51.75" thickBot="1" x14ac:dyDescent="0.3">
      <c r="A48" s="53" t="s">
        <v>62</v>
      </c>
      <c r="B48" s="19" t="s">
        <v>63</v>
      </c>
      <c r="C48" s="20" t="s">
        <v>64</v>
      </c>
      <c r="D48" s="20" t="s">
        <v>185</v>
      </c>
      <c r="E48" s="20" t="s">
        <v>66</v>
      </c>
      <c r="F48" s="20" t="s">
        <v>67</v>
      </c>
      <c r="G48" s="20" t="s">
        <v>68</v>
      </c>
      <c r="H48" s="20" t="s">
        <v>69</v>
      </c>
      <c r="I48" s="20" t="s">
        <v>70</v>
      </c>
      <c r="J48" s="21" t="s">
        <v>71</v>
      </c>
      <c r="K48" s="19" t="s">
        <v>72</v>
      </c>
      <c r="L48" s="20" t="s">
        <v>73</v>
      </c>
      <c r="M48" s="20" t="s">
        <v>74</v>
      </c>
      <c r="N48" s="20" t="s">
        <v>75</v>
      </c>
      <c r="O48" s="20" t="s">
        <v>76</v>
      </c>
      <c r="P48" s="20" t="s">
        <v>77</v>
      </c>
      <c r="Q48" s="20" t="s">
        <v>78</v>
      </c>
      <c r="R48" s="20" t="s">
        <v>79</v>
      </c>
      <c r="S48" s="20" t="s">
        <v>80</v>
      </c>
      <c r="T48" s="20" t="s">
        <v>81</v>
      </c>
      <c r="U48" s="20" t="s">
        <v>82</v>
      </c>
      <c r="V48" s="20" t="s">
        <v>83</v>
      </c>
      <c r="W48" s="20" t="s">
        <v>84</v>
      </c>
      <c r="X48" s="20" t="s">
        <v>85</v>
      </c>
      <c r="Y48" s="21" t="s">
        <v>86</v>
      </c>
    </row>
    <row r="49" spans="1:25" ht="39" thickBot="1" x14ac:dyDescent="0.3">
      <c r="A49" s="77" t="s">
        <v>87</v>
      </c>
      <c r="B49" s="78">
        <v>1</v>
      </c>
      <c r="C49" s="67" t="s">
        <v>262</v>
      </c>
      <c r="D49" s="67" t="s">
        <v>263</v>
      </c>
      <c r="E49" s="67" t="s">
        <v>87</v>
      </c>
      <c r="F49" s="67" t="s">
        <v>87</v>
      </c>
      <c r="G49" s="67" t="s">
        <v>87</v>
      </c>
      <c r="H49" s="68" t="s">
        <v>264</v>
      </c>
      <c r="I49" s="69">
        <v>408</v>
      </c>
      <c r="J49" s="79"/>
      <c r="K49" s="78">
        <v>1</v>
      </c>
      <c r="L49" s="70"/>
      <c r="M49" s="71"/>
      <c r="N49" s="72">
        <f>IF(M49&gt;0,ROUND(L49/M49,4),0)</f>
        <v>0</v>
      </c>
      <c r="O49" s="73"/>
      <c r="P49" s="74"/>
      <c r="Q49" s="72">
        <f>ROUND(ROUND(N49,4)*(1-O49),4)</f>
        <v>0</v>
      </c>
      <c r="R49" s="72">
        <f>ROUND(ROUND(Q49,4)*(1+P49),4)</f>
        <v>0</v>
      </c>
      <c r="S49" s="72">
        <f>ROUND($I49*Q49,4)</f>
        <v>0</v>
      </c>
      <c r="T49" s="72">
        <f>ROUND($I49*R49,4)</f>
        <v>0</v>
      </c>
      <c r="U49" s="75"/>
      <c r="V49" s="75"/>
      <c r="W49" s="75"/>
      <c r="X49" s="75"/>
      <c r="Y49" s="76"/>
    </row>
    <row r="50" spans="1:25" ht="13.5" thickBot="1" x14ac:dyDescent="0.3">
      <c r="R50" s="61" t="s">
        <v>126</v>
      </c>
      <c r="S50" s="62">
        <f>SUM(S49:S49)</f>
        <v>0</v>
      </c>
      <c r="T50" s="63">
        <f>SUM(T49:T49)</f>
        <v>0</v>
      </c>
    </row>
  </sheetData>
  <sheetProtection algorithmName="SHA-512" hashValue="YuxAF5oSQkxbsdEFfrvoIVt30eG0OyIAEBfqzVzC88mNVXKYKkxrFpfuDl797+zYQdRF4XT2+fIR/SaYYfxq/Q==" saltValue="9edhv1K0+nh0yn/sK33+Cw==" spinCount="100000" sheet="1" objects="1" scenarios="1"/>
  <pageMargins left="0.78740157021416557" right="0.78740157021416557" top="0.78740157021416557" bottom="0.78740157021416557" header="0.59055116441514754" footer="0.59055116441514754"/>
  <pageSetup paperSize="9" scale="31" fitToHeight="0" pageOrder="overThenDown" orientation="landscape" r:id="rId1"/>
  <headerFooter>
    <oddHeader>&amp;ROBR-8A</oddHeader>
    <oddFooter>&amp;LJN št. 16-22/19&amp;RStran &amp;P od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8"/>
  <sheetViews>
    <sheetView topLeftCell="B1" workbookViewId="0"/>
  </sheetViews>
  <sheetFormatPr defaultRowHeight="12.75" x14ac:dyDescent="0.25"/>
  <cols>
    <col min="1" max="1" width="15.7109375" style="1" hidden="1" customWidth="1"/>
    <col min="2" max="2" width="7.28515625" style="1" customWidth="1"/>
    <col min="3" max="3" width="45.85546875" style="1" customWidth="1"/>
    <col min="4" max="4" width="16.140625" style="1" customWidth="1"/>
    <col min="5" max="7" width="9.140625" style="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64" t="s">
        <v>54</v>
      </c>
    </row>
    <row r="5" spans="1:25" ht="18" x14ac:dyDescent="0.25">
      <c r="B5" s="65" t="s">
        <v>265</v>
      </c>
      <c r="C5" s="2" t="s">
        <v>266</v>
      </c>
    </row>
    <row r="7" spans="1:25" x14ac:dyDescent="0.25">
      <c r="C7" s="66" t="str">
        <f>IF('2. Podatki o ponudniku'!C5&lt;&gt;"","Naziv ponudnika: " &amp; '2. Podatki o ponudniku'!C5,"")</f>
        <v/>
      </c>
    </row>
    <row r="8" spans="1:25" x14ac:dyDescent="0.25">
      <c r="C8" s="66" t="str">
        <f>IF('2. Podatki o ponudniku'!C7&lt;&gt;"","Identifikacijska številka za DDV: " &amp; '2. Podatki o ponudniku'!C7,"")</f>
        <v/>
      </c>
    </row>
    <row r="10" spans="1:25" ht="13.5" thickBot="1" x14ac:dyDescent="0.3"/>
    <row r="11" spans="1:25" ht="13.5" thickBot="1" x14ac:dyDescent="0.3">
      <c r="A11" s="52" t="s">
        <v>57</v>
      </c>
      <c r="B11" s="57" t="s">
        <v>58</v>
      </c>
      <c r="C11" s="18" t="s">
        <v>267</v>
      </c>
      <c r="D11" s="18"/>
      <c r="E11" s="18"/>
      <c r="F11" s="18"/>
      <c r="G11" s="18"/>
      <c r="H11" s="18" t="s">
        <v>60</v>
      </c>
      <c r="I11" s="18"/>
      <c r="J11" s="8"/>
      <c r="K11" s="7"/>
      <c r="L11" s="18" t="s">
        <v>266</v>
      </c>
      <c r="M11" s="18"/>
      <c r="N11" s="18"/>
      <c r="O11" s="18"/>
      <c r="P11" s="18"/>
      <c r="Q11" s="18"/>
      <c r="R11" s="18"/>
      <c r="S11" s="18"/>
      <c r="T11" s="18"/>
      <c r="U11" s="18"/>
      <c r="V11" s="18"/>
      <c r="W11" s="18"/>
      <c r="X11" s="18"/>
      <c r="Y11" s="8"/>
    </row>
    <row r="12" spans="1:25" ht="51.75" thickBot="1" x14ac:dyDescent="0.3">
      <c r="A12" s="53" t="s">
        <v>62</v>
      </c>
      <c r="B12" s="19" t="s">
        <v>63</v>
      </c>
      <c r="C12" s="20" t="s">
        <v>64</v>
      </c>
      <c r="D12" s="20" t="s">
        <v>185</v>
      </c>
      <c r="E12" s="20" t="s">
        <v>66</v>
      </c>
      <c r="F12" s="20" t="s">
        <v>67</v>
      </c>
      <c r="G12" s="20" t="s">
        <v>68</v>
      </c>
      <c r="H12" s="20" t="s">
        <v>69</v>
      </c>
      <c r="I12" s="20" t="s">
        <v>70</v>
      </c>
      <c r="J12" s="21" t="s">
        <v>71</v>
      </c>
      <c r="K12" s="19" t="s">
        <v>72</v>
      </c>
      <c r="L12" s="20" t="s">
        <v>73</v>
      </c>
      <c r="M12" s="20" t="s">
        <v>74</v>
      </c>
      <c r="N12" s="20" t="s">
        <v>75</v>
      </c>
      <c r="O12" s="20" t="s">
        <v>76</v>
      </c>
      <c r="P12" s="20" t="s">
        <v>77</v>
      </c>
      <c r="Q12" s="20" t="s">
        <v>78</v>
      </c>
      <c r="R12" s="20" t="s">
        <v>79</v>
      </c>
      <c r="S12" s="20" t="s">
        <v>80</v>
      </c>
      <c r="T12" s="20" t="s">
        <v>81</v>
      </c>
      <c r="U12" s="20" t="s">
        <v>82</v>
      </c>
      <c r="V12" s="20" t="s">
        <v>83</v>
      </c>
      <c r="W12" s="20" t="s">
        <v>84</v>
      </c>
      <c r="X12" s="20" t="s">
        <v>85</v>
      </c>
      <c r="Y12" s="21" t="s">
        <v>86</v>
      </c>
    </row>
    <row r="13" spans="1:25" x14ac:dyDescent="0.25">
      <c r="A13" s="54" t="s">
        <v>87</v>
      </c>
      <c r="B13" s="9">
        <v>1</v>
      </c>
      <c r="C13" s="22" t="s">
        <v>268</v>
      </c>
      <c r="D13" s="22" t="s">
        <v>269</v>
      </c>
      <c r="E13" s="22" t="s">
        <v>87</v>
      </c>
      <c r="F13" s="22" t="s">
        <v>87</v>
      </c>
      <c r="G13" s="22" t="s">
        <v>87</v>
      </c>
      <c r="H13" s="23" t="s">
        <v>202</v>
      </c>
      <c r="I13" s="24">
        <v>16000</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x14ac:dyDescent="0.25">
      <c r="A14" s="55" t="s">
        <v>87</v>
      </c>
      <c r="B14" s="11">
        <v>2</v>
      </c>
      <c r="C14" s="32" t="s">
        <v>270</v>
      </c>
      <c r="D14" s="32" t="s">
        <v>269</v>
      </c>
      <c r="E14" s="32" t="s">
        <v>87</v>
      </c>
      <c r="F14" s="32" t="s">
        <v>87</v>
      </c>
      <c r="G14" s="32" t="s">
        <v>87</v>
      </c>
      <c r="H14" s="33" t="s">
        <v>202</v>
      </c>
      <c r="I14" s="34">
        <v>4456</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x14ac:dyDescent="0.25">
      <c r="A15" s="55" t="s">
        <v>87</v>
      </c>
      <c r="B15" s="11">
        <v>3</v>
      </c>
      <c r="C15" s="32" t="s">
        <v>271</v>
      </c>
      <c r="D15" s="32" t="s">
        <v>269</v>
      </c>
      <c r="E15" s="32" t="s">
        <v>87</v>
      </c>
      <c r="F15" s="32" t="s">
        <v>87</v>
      </c>
      <c r="G15" s="32" t="s">
        <v>87</v>
      </c>
      <c r="H15" s="33" t="s">
        <v>202</v>
      </c>
      <c r="I15" s="34">
        <v>4000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x14ac:dyDescent="0.25">
      <c r="A16" s="55" t="s">
        <v>87</v>
      </c>
      <c r="B16" s="11">
        <v>4</v>
      </c>
      <c r="C16" s="32" t="s">
        <v>272</v>
      </c>
      <c r="D16" s="32" t="s">
        <v>269</v>
      </c>
      <c r="E16" s="32" t="s">
        <v>87</v>
      </c>
      <c r="F16" s="32" t="s">
        <v>87</v>
      </c>
      <c r="G16" s="32" t="s">
        <v>87</v>
      </c>
      <c r="H16" s="33" t="s">
        <v>202</v>
      </c>
      <c r="I16" s="34">
        <v>800</v>
      </c>
      <c r="J16" s="59"/>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13.5" thickBot="1" x14ac:dyDescent="0.3">
      <c r="A17" s="56" t="s">
        <v>87</v>
      </c>
      <c r="B17" s="13">
        <v>5</v>
      </c>
      <c r="C17" s="42" t="s">
        <v>273</v>
      </c>
      <c r="D17" s="42" t="s">
        <v>269</v>
      </c>
      <c r="E17" s="42" t="s">
        <v>87</v>
      </c>
      <c r="F17" s="42" t="s">
        <v>87</v>
      </c>
      <c r="G17" s="42" t="s">
        <v>87</v>
      </c>
      <c r="H17" s="43" t="s">
        <v>202</v>
      </c>
      <c r="I17" s="44">
        <v>12800</v>
      </c>
      <c r="J17" s="60"/>
      <c r="K17" s="13">
        <v>1</v>
      </c>
      <c r="L17" s="45"/>
      <c r="M17" s="46"/>
      <c r="N17" s="47">
        <f>IF(M17&gt;0,ROUND(L17/M17,4),0)</f>
        <v>0</v>
      </c>
      <c r="O17" s="48"/>
      <c r="P17" s="49"/>
      <c r="Q17" s="47">
        <f>ROUND(ROUND(N17,4)*(1-O17),4)</f>
        <v>0</v>
      </c>
      <c r="R17" s="47">
        <f>ROUND(ROUND(Q17,4)*(1+P17),4)</f>
        <v>0</v>
      </c>
      <c r="S17" s="47">
        <f>ROUND($I17*Q17,4)</f>
        <v>0</v>
      </c>
      <c r="T17" s="47">
        <f>ROUND($I17*R17,4)</f>
        <v>0</v>
      </c>
      <c r="U17" s="50"/>
      <c r="V17" s="50"/>
      <c r="W17" s="50"/>
      <c r="X17" s="50"/>
      <c r="Y17" s="51"/>
    </row>
    <row r="18" spans="1:25" ht="13.5" thickBot="1" x14ac:dyDescent="0.3">
      <c r="R18" s="61" t="s">
        <v>126</v>
      </c>
      <c r="S18" s="62">
        <f>SUM(S13:S17)</f>
        <v>0</v>
      </c>
      <c r="T18" s="63">
        <f>SUM(T13:T17)</f>
        <v>0</v>
      </c>
    </row>
  </sheetData>
  <sheetProtection algorithmName="SHA-512" hashValue="j3B4gKU1imQ7sb+gTOZE/tk6g8h0uNE6JJghTsSnAHK7ppH3jFnYF6pEdpavi8WOWy1rscA0GQhAbMznPnIwvQ==" saltValue="Q9juEwcB7gNjErB8lAH7/g==" spinCount="100000" sheet="1" objects="1" scenarios="1"/>
  <pageMargins left="0.78740157021416557" right="0.78740157021416557" top="0.78740157021416557" bottom="0.78740157021416557" header="0.59055116441514754" footer="0.59055116441514754"/>
  <pageSetup paperSize="9" scale="36" fitToHeight="0" pageOrder="overThenDown" orientation="landscape" r:id="rId1"/>
  <headerFooter>
    <oddHeader>&amp;ROBR-8A</oddHeader>
    <oddFooter>&amp;LJN št. 16-22/19&amp;RStran &amp;P od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9"/>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36.85546875" style="1" customWidth="1"/>
    <col min="5" max="5" width="34.7109375" style="1" customWidth="1"/>
    <col min="6" max="6" width="24.42578125" style="1" customWidth="1"/>
    <col min="7" max="7" width="10.710937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64" t="s">
        <v>54</v>
      </c>
    </row>
    <row r="5" spans="1:25" ht="18" x14ac:dyDescent="0.25">
      <c r="B5" s="65" t="s">
        <v>274</v>
      </c>
      <c r="C5" s="2" t="s">
        <v>275</v>
      </c>
    </row>
    <row r="7" spans="1:25" x14ac:dyDescent="0.25">
      <c r="C7" s="66" t="str">
        <f>IF('2. Podatki o ponudniku'!C5&lt;&gt;"","Naziv ponudnika: " &amp; '2. Podatki o ponudniku'!C5,"")</f>
        <v/>
      </c>
    </row>
    <row r="8" spans="1:25" x14ac:dyDescent="0.25">
      <c r="C8" s="66" t="str">
        <f>IF('2. Podatki o ponudniku'!C7&lt;&gt;"","Identifikacijska številka za DDV: " &amp; '2. Podatki o ponudniku'!C7,"")</f>
        <v/>
      </c>
    </row>
    <row r="10" spans="1:25" ht="13.5" thickBot="1" x14ac:dyDescent="0.3"/>
    <row r="11" spans="1:25" ht="13.5" thickBot="1" x14ac:dyDescent="0.3">
      <c r="A11" s="52" t="s">
        <v>57</v>
      </c>
      <c r="B11" s="57" t="s">
        <v>58</v>
      </c>
      <c r="C11" s="18" t="s">
        <v>276</v>
      </c>
      <c r="D11" s="18"/>
      <c r="E11" s="18"/>
      <c r="F11" s="18"/>
      <c r="G11" s="18"/>
      <c r="H11" s="18" t="s">
        <v>60</v>
      </c>
      <c r="I11" s="18"/>
      <c r="J11" s="8"/>
      <c r="K11" s="7"/>
      <c r="L11" s="18" t="s">
        <v>275</v>
      </c>
      <c r="M11" s="18"/>
      <c r="N11" s="18"/>
      <c r="O11" s="18"/>
      <c r="P11" s="18"/>
      <c r="Q11" s="18"/>
      <c r="R11" s="18"/>
      <c r="S11" s="18"/>
      <c r="T11" s="18"/>
      <c r="U11" s="18"/>
      <c r="V11" s="18"/>
      <c r="W11" s="18"/>
      <c r="X11" s="18"/>
      <c r="Y11" s="8"/>
    </row>
    <row r="12" spans="1:25" ht="51.75" thickBot="1" x14ac:dyDescent="0.3">
      <c r="A12" s="53" t="s">
        <v>62</v>
      </c>
      <c r="B12" s="19" t="s">
        <v>63</v>
      </c>
      <c r="C12" s="20" t="s">
        <v>64</v>
      </c>
      <c r="D12" s="20" t="s">
        <v>185</v>
      </c>
      <c r="E12" s="20" t="s">
        <v>66</v>
      </c>
      <c r="F12" s="20" t="s">
        <v>67</v>
      </c>
      <c r="G12" s="20" t="s">
        <v>68</v>
      </c>
      <c r="H12" s="20" t="s">
        <v>69</v>
      </c>
      <c r="I12" s="20" t="s">
        <v>70</v>
      </c>
      <c r="J12" s="21" t="s">
        <v>71</v>
      </c>
      <c r="K12" s="19" t="s">
        <v>72</v>
      </c>
      <c r="L12" s="20" t="s">
        <v>73</v>
      </c>
      <c r="M12" s="20" t="s">
        <v>74</v>
      </c>
      <c r="N12" s="20" t="s">
        <v>75</v>
      </c>
      <c r="O12" s="20" t="s">
        <v>76</v>
      </c>
      <c r="P12" s="20" t="s">
        <v>77</v>
      </c>
      <c r="Q12" s="20" t="s">
        <v>78</v>
      </c>
      <c r="R12" s="20" t="s">
        <v>79</v>
      </c>
      <c r="S12" s="20" t="s">
        <v>80</v>
      </c>
      <c r="T12" s="20" t="s">
        <v>81</v>
      </c>
      <c r="U12" s="20" t="s">
        <v>82</v>
      </c>
      <c r="V12" s="20" t="s">
        <v>83</v>
      </c>
      <c r="W12" s="20" t="s">
        <v>84</v>
      </c>
      <c r="X12" s="20" t="s">
        <v>85</v>
      </c>
      <c r="Y12" s="21" t="s">
        <v>86</v>
      </c>
    </row>
    <row r="13" spans="1:25" ht="76.5" x14ac:dyDescent="0.25">
      <c r="A13" s="54" t="s">
        <v>87</v>
      </c>
      <c r="B13" s="9">
        <v>1</v>
      </c>
      <c r="C13" s="22" t="s">
        <v>277</v>
      </c>
      <c r="D13" s="22" t="s">
        <v>278</v>
      </c>
      <c r="E13" s="22" t="s">
        <v>279</v>
      </c>
      <c r="F13" s="22" t="s">
        <v>87</v>
      </c>
      <c r="G13" s="22" t="s">
        <v>87</v>
      </c>
      <c r="H13" s="23" t="s">
        <v>92</v>
      </c>
      <c r="I13" s="24">
        <v>200</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76.5" x14ac:dyDescent="0.25">
      <c r="A14" s="55" t="s">
        <v>87</v>
      </c>
      <c r="B14" s="11">
        <v>2</v>
      </c>
      <c r="C14" s="32" t="s">
        <v>280</v>
      </c>
      <c r="D14" s="32" t="s">
        <v>278</v>
      </c>
      <c r="E14" s="32" t="s">
        <v>279</v>
      </c>
      <c r="F14" s="32" t="s">
        <v>281</v>
      </c>
      <c r="G14" s="32" t="s">
        <v>87</v>
      </c>
      <c r="H14" s="33" t="s">
        <v>92</v>
      </c>
      <c r="I14" s="34">
        <v>700</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76.5" x14ac:dyDescent="0.25">
      <c r="A15" s="55" t="s">
        <v>87</v>
      </c>
      <c r="B15" s="11">
        <v>3</v>
      </c>
      <c r="C15" s="32" t="s">
        <v>282</v>
      </c>
      <c r="D15" s="32" t="s">
        <v>278</v>
      </c>
      <c r="E15" s="32" t="s">
        <v>279</v>
      </c>
      <c r="F15" s="32" t="s">
        <v>281</v>
      </c>
      <c r="G15" s="32" t="s">
        <v>87</v>
      </c>
      <c r="H15" s="33" t="s">
        <v>92</v>
      </c>
      <c r="I15" s="34">
        <v>1000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76.5" x14ac:dyDescent="0.25">
      <c r="A16" s="55" t="s">
        <v>87</v>
      </c>
      <c r="B16" s="11">
        <v>4</v>
      </c>
      <c r="C16" s="32" t="s">
        <v>283</v>
      </c>
      <c r="D16" s="32" t="s">
        <v>278</v>
      </c>
      <c r="E16" s="32" t="s">
        <v>279</v>
      </c>
      <c r="F16" s="32" t="s">
        <v>284</v>
      </c>
      <c r="G16" s="32" t="s">
        <v>87</v>
      </c>
      <c r="H16" s="33" t="s">
        <v>92</v>
      </c>
      <c r="I16" s="34">
        <v>1500</v>
      </c>
      <c r="J16" s="59"/>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76.5" x14ac:dyDescent="0.25">
      <c r="A17" s="55" t="s">
        <v>87</v>
      </c>
      <c r="B17" s="11">
        <v>5</v>
      </c>
      <c r="C17" s="32" t="s">
        <v>285</v>
      </c>
      <c r="D17" s="32" t="s">
        <v>278</v>
      </c>
      <c r="E17" s="32" t="s">
        <v>279</v>
      </c>
      <c r="F17" s="32" t="s">
        <v>284</v>
      </c>
      <c r="G17" s="32" t="s">
        <v>87</v>
      </c>
      <c r="H17" s="33" t="s">
        <v>92</v>
      </c>
      <c r="I17" s="34">
        <v>1000</v>
      </c>
      <c r="J17" s="59"/>
      <c r="K17" s="11">
        <v>1</v>
      </c>
      <c r="L17" s="35"/>
      <c r="M17" s="36"/>
      <c r="N17" s="37">
        <f>IF(M17&gt;0,ROUND(L17/M17,4),0)</f>
        <v>0</v>
      </c>
      <c r="O17" s="38"/>
      <c r="P17" s="39"/>
      <c r="Q17" s="37">
        <f>ROUND(ROUND(N17,4)*(1-O17),4)</f>
        <v>0</v>
      </c>
      <c r="R17" s="37">
        <f>ROUND(ROUND(Q17,4)*(1+P17),4)</f>
        <v>0</v>
      </c>
      <c r="S17" s="37">
        <f>ROUND($I17*Q17,4)</f>
        <v>0</v>
      </c>
      <c r="T17" s="37">
        <f>ROUND($I17*R17,4)</f>
        <v>0</v>
      </c>
      <c r="U17" s="40"/>
      <c r="V17" s="40"/>
      <c r="W17" s="40"/>
      <c r="X17" s="40"/>
      <c r="Y17" s="41"/>
    </row>
    <row r="18" spans="1:25" ht="39" thickBot="1" x14ac:dyDescent="0.3">
      <c r="A18" s="56" t="s">
        <v>87</v>
      </c>
      <c r="B18" s="13">
        <v>6</v>
      </c>
      <c r="C18" s="42" t="s">
        <v>286</v>
      </c>
      <c r="D18" s="42" t="s">
        <v>287</v>
      </c>
      <c r="E18" s="42" t="s">
        <v>288</v>
      </c>
      <c r="F18" s="42" t="s">
        <v>87</v>
      </c>
      <c r="G18" s="42" t="s">
        <v>87</v>
      </c>
      <c r="H18" s="43" t="s">
        <v>92</v>
      </c>
      <c r="I18" s="44">
        <v>200</v>
      </c>
      <c r="J18" s="60"/>
      <c r="K18" s="13">
        <v>1</v>
      </c>
      <c r="L18" s="45"/>
      <c r="M18" s="46"/>
      <c r="N18" s="47">
        <f>IF(M18&gt;0,ROUND(L18/M18,4),0)</f>
        <v>0</v>
      </c>
      <c r="O18" s="48"/>
      <c r="P18" s="49"/>
      <c r="Q18" s="47">
        <f>ROUND(ROUND(N18,4)*(1-O18),4)</f>
        <v>0</v>
      </c>
      <c r="R18" s="47">
        <f>ROUND(ROUND(Q18,4)*(1+P18),4)</f>
        <v>0</v>
      </c>
      <c r="S18" s="47">
        <f>ROUND($I18*Q18,4)</f>
        <v>0</v>
      </c>
      <c r="T18" s="47">
        <f>ROUND($I18*R18,4)</f>
        <v>0</v>
      </c>
      <c r="U18" s="50"/>
      <c r="V18" s="50"/>
      <c r="W18" s="50"/>
      <c r="X18" s="50"/>
      <c r="Y18" s="51"/>
    </row>
    <row r="19" spans="1:25" ht="13.5" thickBot="1" x14ac:dyDescent="0.3">
      <c r="R19" s="61" t="s">
        <v>126</v>
      </c>
      <c r="S19" s="62">
        <f>SUM(S13:S18)</f>
        <v>0</v>
      </c>
      <c r="T19" s="63">
        <f>SUM(T13:T18)</f>
        <v>0</v>
      </c>
    </row>
  </sheetData>
  <sheetProtection algorithmName="SHA-512" hashValue="LmOMkmxucnUQ33Re5AXLxNdm2Ltywp4YwNXsReeHnXopJBgK+tqyLPwdaqdfu0IMD4H0ut/PkgwaCT/j8f2mIw==" saltValue="FcXMNlRDy7PMTBWubRPjqQ==" spinCount="100000" sheet="1" objects="1" scenarios="1"/>
  <pageMargins left="0.78740157021416557" right="0.78740157021416557" top="0.78740157021416557" bottom="0.78740157021416557" header="0.59055116441514754" footer="0.59055116441514754"/>
  <pageSetup paperSize="9" scale="31" fitToHeight="0" pageOrder="overThenDown" orientation="landscape" r:id="rId1"/>
  <headerFooter>
    <oddHeader>&amp;ROBR-8A</oddHeader>
    <oddFooter>&amp;LJN št. 16-22/19&amp;RStran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4</vt:i4>
      </vt:variant>
    </vt:vector>
  </HeadingPairs>
  <TitlesOfParts>
    <vt:vector size="12" baseType="lpstr">
      <vt:lpstr>NAVODILA</vt:lpstr>
      <vt:lpstr>1. Podatki naročnika</vt:lpstr>
      <vt:lpstr>2. Podatki o ponudniku</vt:lpstr>
      <vt:lpstr>3. Strokovne zahteve naročnika</vt:lpstr>
      <vt:lpstr>Sklop I.</vt:lpstr>
      <vt:lpstr>Sklop II.</vt:lpstr>
      <vt:lpstr>Sklop III.</vt:lpstr>
      <vt:lpstr>Sklop IV.</vt:lpstr>
      <vt:lpstr>'Sklop I.'!Tiskanje_naslovov</vt:lpstr>
      <vt:lpstr>'Sklop II.'!Tiskanje_naslovov</vt:lpstr>
      <vt:lpstr>'Sklop III.'!Tiskanje_naslovov</vt:lpstr>
      <vt:lpstr>'Sklop IV.'!Tiskanje_naslovov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 Hočevar</dc:creator>
  <cp:lastModifiedBy>Irena Hočevar</cp:lastModifiedBy>
  <dcterms:created xsi:type="dcterms:W3CDTF">2020-01-17T07:35:16Z</dcterms:created>
  <dcterms:modified xsi:type="dcterms:W3CDTF">2020-01-17T07:36:14Z</dcterms:modified>
</cp:coreProperties>
</file>