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7\1 aJavna naročila  2017\16-25_17 Proteze žilne in katetri\portal\"/>
    </mc:Choice>
  </mc:AlternateContent>
  <bookViews>
    <workbookView xWindow="0" yWindow="0" windowWidth="28770" windowHeight="1443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</sheets>
  <definedNames>
    <definedName name="_xlnm.Print_Titles" localSheetId="4">'Sklop I.'!$B:$B</definedName>
    <definedName name="_xlnm.Print_Titles" localSheetId="5">'Sklop 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6" l="1"/>
  <c r="S27" i="6"/>
  <c r="T26" i="6"/>
  <c r="S26" i="6"/>
  <c r="R26" i="6"/>
  <c r="Q26" i="6"/>
  <c r="N26" i="6"/>
  <c r="T21" i="6"/>
  <c r="S21" i="6"/>
  <c r="T20" i="6"/>
  <c r="S20" i="6"/>
  <c r="R20" i="6"/>
  <c r="Q20" i="6"/>
  <c r="N20" i="6"/>
  <c r="T15" i="6"/>
  <c r="S15" i="6"/>
  <c r="T14" i="6"/>
  <c r="S14" i="6"/>
  <c r="R14" i="6"/>
  <c r="Q14" i="6"/>
  <c r="N14" i="6"/>
  <c r="T13" i="6"/>
  <c r="S13" i="6"/>
  <c r="R13" i="6"/>
  <c r="Q13" i="6"/>
  <c r="N13" i="6"/>
  <c r="C8" i="6"/>
  <c r="C7" i="6"/>
  <c r="T50" i="5"/>
  <c r="S50" i="5"/>
  <c r="T49" i="5"/>
  <c r="S49" i="5"/>
  <c r="R49" i="5"/>
  <c r="Q49" i="5"/>
  <c r="N49" i="5"/>
  <c r="T48" i="5"/>
  <c r="S48" i="5"/>
  <c r="R48" i="5"/>
  <c r="Q48" i="5"/>
  <c r="N48" i="5"/>
  <c r="T47" i="5"/>
  <c r="S47" i="5"/>
  <c r="R47" i="5"/>
  <c r="Q47" i="5"/>
  <c r="N47" i="5"/>
  <c r="T46" i="5"/>
  <c r="S46" i="5"/>
  <c r="R46" i="5"/>
  <c r="Q46" i="5"/>
  <c r="N46" i="5"/>
  <c r="T41" i="5"/>
  <c r="S41" i="5"/>
  <c r="T40" i="5"/>
  <c r="S40" i="5"/>
  <c r="R40" i="5"/>
  <c r="Q40" i="5"/>
  <c r="N40" i="5"/>
  <c r="T39" i="5"/>
  <c r="S39" i="5"/>
  <c r="R39" i="5"/>
  <c r="Q39" i="5"/>
  <c r="N39" i="5"/>
  <c r="T34" i="5"/>
  <c r="S34" i="5"/>
  <c r="T33" i="5"/>
  <c r="S33" i="5"/>
  <c r="R33" i="5"/>
  <c r="Q33" i="5"/>
  <c r="N33" i="5"/>
  <c r="T32" i="5"/>
  <c r="S32" i="5"/>
  <c r="R32" i="5"/>
  <c r="Q32" i="5"/>
  <c r="N32" i="5"/>
  <c r="T27" i="5"/>
  <c r="S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19" i="5"/>
  <c r="S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<sst xmlns="http://schemas.openxmlformats.org/spreadsheetml/2006/main" count="461" uniqueCount="145">
  <si>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</si>
  <si>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</si>
  <si>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</si>
  <si>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</si>
  <si>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</si>
  <si>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</si>
  <si>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</si>
  <si>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</si>
  <si>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</si>
  <si>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</si>
  <si>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</si>
  <si>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</si>
  <si>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</si>
  <si>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</si>
  <si>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</si>
  <si>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</si>
  <si>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</si>
  <si>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</si>
  <si>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</si>
  <si>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</si>
  <si>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</si>
  <si>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</si>
  <si>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</si>
  <si>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</si>
  <si>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</si>
  <si>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</si>
  <si>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</si>
  <si>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</si>
  <si>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</si>
  <si>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</si>
  <si>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</si>
  <si>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</si>
  <si>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</si>
  <si>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</si>
  <si>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</si>
  <si>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</si>
  <si>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16-25/17</t>
  </si>
  <si>
    <t>PROTEZE ŽILNE IN KATETRI</t>
  </si>
  <si>
    <t>naročilo male vrednosti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</si>
  <si>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</si>
  <si>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</si>
  <si>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</si>
  <si>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</si>
  <si>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</si>
  <si>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</si>
  <si>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</si>
  <si>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</si>
  <si>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</si>
  <si>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</si>
  <si>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</si>
  <si>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</si>
  <si>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Dodatne strokovne zahteve naročnika se nahajajo v razpisni dokumentaciji - poglavje Tehnične specifikacije.</t>
  </si>
  <si>
    <t>Seznam razpisanega blaga za sklop:</t>
  </si>
  <si>
    <t>I.</t>
  </si>
  <si>
    <t>PROTEZE ŽILNE</t>
  </si>
  <si>
    <t>*</t>
  </si>
  <si>
    <t>1.</t>
  </si>
  <si>
    <t>podsklop: PROTEZA ŽILNA IZ DAKRONA, S SREBROM</t>
  </si>
  <si>
    <t>ZAPRT</t>
  </si>
  <si>
    <t>PROTEZA ŽILNA IZ DAKRONA, S SREBROM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</si>
  <si>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</si>
  <si>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</si>
  <si>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</si>
  <si>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</si>
  <si>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</si>
  <si>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</si>
  <si>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</si>
  <si>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</si>
  <si>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</si>
  <si>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</si>
  <si>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</si>
  <si>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</si>
  <si>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</si>
  <si>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</si>
  <si>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</si>
  <si>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</si>
  <si>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</si>
  <si>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</si>
  <si>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</si>
  <si>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</si>
  <si>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</si>
  <si>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</si>
  <si>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</si>
  <si>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</si>
  <si>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</si>
  <si>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</si>
  <si>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PROTEZA ŽILNA, diam. 8mm, dol. 65-75cm, z radialno podporo 15cm (lahko tudi z odstranljivo 60 cm radialno podporo)</t>
  </si>
  <si>
    <t>žilni implantat, iz dakrona, antimikrobno sredstvo je srebro</t>
  </si>
  <si>
    <t>Dopustna odstopanja v premeru proteze: +/-1%</t>
  </si>
  <si>
    <t>kos</t>
  </si>
  <si>
    <t>PROTEZA ŽILNA, diam. 8mm, dol. 40-45 cm, brez podpore</t>
  </si>
  <si>
    <t>žilni implantat,  iz dakrona, antimikrobno sredstvo je srebro</t>
  </si>
  <si>
    <t>PROTEZA ŽILNA ARTER. , diam. 20mm, dol. 20-25cm</t>
  </si>
  <si>
    <t>žilni implantat za aorto,  iz dakrona, antimikrobno sredstvo je srebro,  tubus</t>
  </si>
  <si>
    <t>PROTEZA ŽILNA ARTER., diam. 16mm, dolž. 20-30cm</t>
  </si>
  <si>
    <t>PROTEZA ŽILNA, biforkacijska, diam.16/8mm, dolž. 45-55cm</t>
  </si>
  <si>
    <t>PROTEZA ŽILNA, biforkacijska, diam. 20/10  mm, dolž. 45-55cm</t>
  </si>
  <si>
    <t>Skupaj:</t>
  </si>
  <si>
    <t>2.</t>
  </si>
  <si>
    <t>podsklop: PROTEZA ŽILNA IZ DAKRONA, BREZ SREBRA</t>
  </si>
  <si>
    <t>PROTEZA ŽILNA IZ DAKRONA, BREZ SREBRA</t>
  </si>
  <si>
    <t>PROTEZA ŽILNA, diam. 8mm, dol. 65-75cm</t>
  </si>
  <si>
    <t>žilni implantat, iz dakrona, z radialno podporo 15cm ali s odstranljivo daljšo podporo</t>
  </si>
  <si>
    <t>PROTEZA ŽILNA, diam. 8mm,  dol. 65-75cm</t>
  </si>
  <si>
    <t>žilni implantat, iz dakrona, z radialno podporo 20cm ali s odstranljivo daljšo podporo</t>
  </si>
  <si>
    <t>PROTEZA ŽILNA, diam. 8mm, dol. 40-45cm</t>
  </si>
  <si>
    <t>žilni implantat,  iz dakrona, brez podpore, 40cmm</t>
  </si>
  <si>
    <t>3.</t>
  </si>
  <si>
    <t>podsklop: PROTEZA ŽILNA</t>
  </si>
  <si>
    <t>ODPRT</t>
  </si>
  <si>
    <t>PROTEZA ŽILNA</t>
  </si>
  <si>
    <t>PROTEZA ŽILNA, diam. 7mm, dol. 60-80cm</t>
  </si>
  <si>
    <t>žilni implantat iz polytetrafluoretilena, enakomerno porozen, s termično nanešenim spiralnim ovojem, s ali brez karbonom/a in  distalno razširjen ali s heparinom, kjer pa ni nujno distalno razširjen.</t>
  </si>
  <si>
    <t>PROTEZA ŽILNA ZA DIALIZO, diam. 6mm, dol. 30cm</t>
  </si>
  <si>
    <t>žilni implantat</t>
  </si>
  <si>
    <t>4.</t>
  </si>
  <si>
    <t>podsklop: KRPICA ŽILNA</t>
  </si>
  <si>
    <t>KRPICA ŽILNA</t>
  </si>
  <si>
    <t>KRPICA ŽILNA, 15mmx75mm</t>
  </si>
  <si>
    <t>žilni implantat, tanka stena, narejen iz polytetrafluoretilena ali iz poliestra naparjenega s fluoropolimerom</t>
  </si>
  <si>
    <t>KRPICA ŽILNA 8/75</t>
  </si>
  <si>
    <t>žilni implantat-krpica iz pletenega poliestra prevlečena s kolagenom, prepustnost za vodo: ≤ 5ml/cm2/min</t>
  </si>
  <si>
    <t>5.</t>
  </si>
  <si>
    <t>podsklop: MATERIAL ZA ŽILNO KIRURGIJO</t>
  </si>
  <si>
    <t>MATERIAL ZA ŽILNO KIRURGIJO</t>
  </si>
  <si>
    <t>Set za uvajanje laserske fibre 6 FR, sterilen</t>
  </si>
  <si>
    <t>srajčka naj bo iz radiopačnega polyurethana</t>
  </si>
  <si>
    <t>KOS</t>
  </si>
  <si>
    <t>Set za uvajanje laserske fibre 5 FR, sterilen</t>
  </si>
  <si>
    <t>Prevleka silikonska za peane, velikost majhna (odprtina 2-3mm), nesterilna, v kolutu a 20 m</t>
  </si>
  <si>
    <t>prevleka naj bo iz mehkega silikona, ki omogoča prerazpreditev tlaka in s tem zmanjšuje travmo</t>
  </si>
  <si>
    <t>radiopačna</t>
  </si>
  <si>
    <t>Prevleka silikonska za peane, velikost srednja (odprtina 4-5mm), nesterilna, v kolutu a 10 m</t>
  </si>
  <si>
    <t>II.</t>
  </si>
  <si>
    <t>KATETRI ŽILNI</t>
  </si>
  <si>
    <t>podsklop: KATETRI ŽILNI</t>
  </si>
  <si>
    <t>KATETER PTA,DIAM. 6mmm, 200mm, kompatibilen z 0,035 inčno vodilno žico</t>
  </si>
  <si>
    <t>KATETER PTA, DIAM. 5mm, 200mm, kompatibilen z 0,035 inčno vodilno žico</t>
  </si>
  <si>
    <t>podsklop: KATETER ZA EMBOLEKTOMIJO PROTEZE</t>
  </si>
  <si>
    <t>KATETER ZA EMBOLEKTOMIJO PROTEZE</t>
  </si>
  <si>
    <t>KATETER ZA ODSTRANITEV EMBOLUSA IZ PROTEZE 6F, 80CM, 3,3MM, 10MM</t>
  </si>
  <si>
    <t>podsklop: KATETER ŽILNI OKLUZIJSKI</t>
  </si>
  <si>
    <t>KATETER ŽILNI OKLUZIJSKI</t>
  </si>
  <si>
    <t>KATETER ŽILNI OKLUZIJSKI, 8/22F, 80CM</t>
  </si>
  <si>
    <t>8/22F, 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</si>
</sst>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1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1" fillId="3" borderId="2" xfId="1" applyFill="1" applyBorder="1" applyAlignment="1">
      <alignment horizontal="left" vertical="center" wrapText="1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d7/iPGQwDoaeRFwUwToS48Uu02vbNq9Pjetg2GMHTG51PdJorlQC9gq+GpHqOIxSvOTzIM/faSUT+TwFeCQG/w==" saltValue="h9AFX6JKOMJABMVPwUWVc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16-25/17&amp;RStran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Z187V/1CqfIkjMYKhAr1De7Phuj5R/3ZsezqUYCD49/PPcBpu7OQDOOKU3XKEO0GqvQZNMuZyh7Ie+/cVZHXJQ==" saltValue="dYf7131vW/ha7RcR9T4wF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16-25/17&amp;RStran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SnKEuHJaOalDFlZ3eH33nu4OZhKFYDXoOBmTJJXnxe2b66maUedXlXGqfYLxKEdb8l5fmPmZogESusU4reTnsg==" saltValue="KMsFtkEYi/Gl+vRtnRwHE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16-25/17&amp;RStran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6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ht="13.5" thickBot="1" x14ac:dyDescent="0.3">
      <c r="B6" s="18" t="s">
        <v>51</v>
      </c>
    </row>
  </sheetData>
  <sheetProtection algorithmName="SHA-512" hashValue="OiNHTdOSxokYTamJ5rIWrFTUxQYLuAYaCm5tSdQcdILRq4LZDHn3OP1jsFYGD+ah1b3fgnpjBbYSLvga/X2Ltw==" saltValue="LnNQi1AvLEOCsGZiJX4NT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16-25/17&amp;RStran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6.85546875" style="1" customWidth="1"/>
    <col min="4" max="4" width="15.5703125" style="1" customWidth="1"/>
    <col min="5" max="5" width="17.42578125" style="1" customWidth="1"/>
    <col min="6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5" t="s">
        <v>52</v>
      </c>
    </row>
    <row r="5" spans="1:25" ht="18" x14ac:dyDescent="0.25">
      <c r="B5" s="66" t="s">
        <v>53</v>
      </c>
      <c r="C5" s="2" t="s">
        <v>54</v>
      </c>
    </row>
    <row r="7" spans="1:25" x14ac:dyDescent="0.25">
      <c r="C7" s="67" t="str">
        <f>IF('2. Podatki o ponudniku'!C5&lt;&gt;"","Naziv ponudnika: " &amp; '2. Podatki o ponudniku'!C5,"")</f>
        <v/>
      </c>
    </row>
    <row r="8" spans="1:25" x14ac:dyDescent="0.25">
      <c r="C8" s="67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3" t="s">
        <v>55</v>
      </c>
      <c r="B11" s="58" t="s">
        <v>56</v>
      </c>
      <c r="C11" s="19" t="s">
        <v>57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59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8"/>
    </row>
    <row r="12" spans="1:25" ht="51.75" thickBot="1" x14ac:dyDescent="0.3">
      <c r="A12" s="54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1" t="s">
        <v>82</v>
      </c>
      <c r="X12" s="21" t="s">
        <v>83</v>
      </c>
      <c r="Y12" s="22" t="s">
        <v>84</v>
      </c>
    </row>
    <row r="13" spans="1:25" ht="63.75" x14ac:dyDescent="0.25">
      <c r="A13" s="55" t="s">
        <v>85</v>
      </c>
      <c r="B13" s="9">
        <v>1</v>
      </c>
      <c r="C13" s="23" t="s">
        <v>86</v>
      </c>
      <c r="D13" s="23" t="s">
        <v>87</v>
      </c>
      <c r="E13" s="23" t="s">
        <v>88</v>
      </c>
      <c r="F13" s="23" t="s">
        <v>85</v>
      </c>
      <c r="G13" s="23" t="s">
        <v>85</v>
      </c>
      <c r="H13" s="24" t="s">
        <v>89</v>
      </c>
      <c r="I13" s="25">
        <v>14</v>
      </c>
      <c r="J13" s="59"/>
      <c r="K13" s="9">
        <v>1</v>
      </c>
      <c r="L13" s="26"/>
      <c r="M13" s="27"/>
      <c r="N13" s="28">
        <f>IF(M13&gt;0,ROUND(L13/M13,4),0)</f>
        <v>0</v>
      </c>
      <c r="O13" s="29"/>
      <c r="P13" s="30"/>
      <c r="Q13" s="28">
        <f>ROUND(ROUND(N13,4)*(1-O13),4)</f>
        <v>0</v>
      </c>
      <c r="R13" s="28">
        <f>ROUND(ROUND(Q13,4)*(1+P13),4)</f>
        <v>0</v>
      </c>
      <c r="S13" s="28">
        <f>ROUND($I13*Q13,4)</f>
        <v>0</v>
      </c>
      <c r="T13" s="28">
        <f>ROUND($I13*R13,4)</f>
        <v>0</v>
      </c>
      <c r="U13" s="31"/>
      <c r="V13" s="31"/>
      <c r="W13" s="31"/>
      <c r="X13" s="31"/>
      <c r="Y13" s="32"/>
    </row>
    <row r="14" spans="1:25" ht="63.75" x14ac:dyDescent="0.25">
      <c r="A14" s="56" t="s">
        <v>85</v>
      </c>
      <c r="B14" s="11">
        <v>2</v>
      </c>
      <c r="C14" s="33" t="s">
        <v>90</v>
      </c>
      <c r="D14" s="33" t="s">
        <v>91</v>
      </c>
      <c r="E14" s="33" t="s">
        <v>88</v>
      </c>
      <c r="F14" s="33" t="s">
        <v>85</v>
      </c>
      <c r="G14" s="33" t="s">
        <v>85</v>
      </c>
      <c r="H14" s="34" t="s">
        <v>89</v>
      </c>
      <c r="I14" s="35">
        <v>8</v>
      </c>
      <c r="J14" s="60"/>
      <c r="K14" s="11">
        <v>1</v>
      </c>
      <c r="L14" s="36"/>
      <c r="M14" s="37"/>
      <c r="N14" s="38">
        <f>IF(M14&gt;0,ROUND(L14/M14,4),0)</f>
        <v>0</v>
      </c>
      <c r="O14" s="39"/>
      <c r="P14" s="40"/>
      <c r="Q14" s="38">
        <f>ROUND(ROUND(N14,4)*(1-O14),4)</f>
        <v>0</v>
      </c>
      <c r="R14" s="38">
        <f>ROUND(ROUND(Q14,4)*(1+P14),4)</f>
        <v>0</v>
      </c>
      <c r="S14" s="38">
        <f>ROUND($I14*Q14,4)</f>
        <v>0</v>
      </c>
      <c r="T14" s="38">
        <f>ROUND($I14*R14,4)</f>
        <v>0</v>
      </c>
      <c r="U14" s="41"/>
      <c r="V14" s="41"/>
      <c r="W14" s="41"/>
      <c r="X14" s="41"/>
      <c r="Y14" s="42"/>
    </row>
    <row r="15" spans="1:25" ht="76.5" x14ac:dyDescent="0.25">
      <c r="A15" s="56" t="s">
        <v>85</v>
      </c>
      <c r="B15" s="11">
        <v>3</v>
      </c>
      <c r="C15" s="33" t="s">
        <v>92</v>
      </c>
      <c r="D15" s="33" t="s">
        <v>93</v>
      </c>
      <c r="E15" s="33" t="s">
        <v>88</v>
      </c>
      <c r="F15" s="33" t="s">
        <v>85</v>
      </c>
      <c r="G15" s="33" t="s">
        <v>85</v>
      </c>
      <c r="H15" s="34" t="s">
        <v>89</v>
      </c>
      <c r="I15" s="35">
        <v>4</v>
      </c>
      <c r="J15" s="60"/>
      <c r="K15" s="11">
        <v>1</v>
      </c>
      <c r="L15" s="36"/>
      <c r="M15" s="37"/>
      <c r="N15" s="38">
        <f>IF(M15&gt;0,ROUND(L15/M15,4),0)</f>
        <v>0</v>
      </c>
      <c r="O15" s="39"/>
      <c r="P15" s="40"/>
      <c r="Q15" s="38">
        <f>ROUND(ROUND(N15,4)*(1-O15),4)</f>
        <v>0</v>
      </c>
      <c r="R15" s="38">
        <f>ROUND(ROUND(Q15,4)*(1+P15),4)</f>
        <v>0</v>
      </c>
      <c r="S15" s="38">
        <f>ROUND($I15*Q15,4)</f>
        <v>0</v>
      </c>
      <c r="T15" s="38">
        <f>ROUND($I15*R15,4)</f>
        <v>0</v>
      </c>
      <c r="U15" s="41"/>
      <c r="V15" s="41"/>
      <c r="W15" s="41"/>
      <c r="X15" s="41"/>
      <c r="Y15" s="42"/>
    </row>
    <row r="16" spans="1:25" ht="76.5" x14ac:dyDescent="0.25">
      <c r="A16" s="56" t="s">
        <v>85</v>
      </c>
      <c r="B16" s="11">
        <v>4</v>
      </c>
      <c r="C16" s="33" t="s">
        <v>94</v>
      </c>
      <c r="D16" s="33" t="s">
        <v>93</v>
      </c>
      <c r="E16" s="33" t="s">
        <v>88</v>
      </c>
      <c r="F16" s="33" t="s">
        <v>85</v>
      </c>
      <c r="G16" s="33" t="s">
        <v>85</v>
      </c>
      <c r="H16" s="34" t="s">
        <v>89</v>
      </c>
      <c r="I16" s="35">
        <v>4</v>
      </c>
      <c r="J16" s="60"/>
      <c r="K16" s="11">
        <v>1</v>
      </c>
      <c r="L16" s="36"/>
      <c r="M16" s="37"/>
      <c r="N16" s="38">
        <f>IF(M16&gt;0,ROUND(L16/M16,4),0)</f>
        <v>0</v>
      </c>
      <c r="O16" s="39"/>
      <c r="P16" s="40"/>
      <c r="Q16" s="38">
        <f>ROUND(ROUND(N16,4)*(1-O16),4)</f>
        <v>0</v>
      </c>
      <c r="R16" s="38">
        <f>ROUND(ROUND(Q16,4)*(1+P16),4)</f>
        <v>0</v>
      </c>
      <c r="S16" s="38">
        <f>ROUND($I16*Q16,4)</f>
        <v>0</v>
      </c>
      <c r="T16" s="38">
        <f>ROUND($I16*R16,4)</f>
        <v>0</v>
      </c>
      <c r="U16" s="41"/>
      <c r="V16" s="41"/>
      <c r="W16" s="41"/>
      <c r="X16" s="41"/>
      <c r="Y16" s="42"/>
    </row>
    <row r="17" spans="1:25" ht="63.75" x14ac:dyDescent="0.25">
      <c r="A17" s="56" t="s">
        <v>85</v>
      </c>
      <c r="B17" s="11">
        <v>5</v>
      </c>
      <c r="C17" s="33" t="s">
        <v>95</v>
      </c>
      <c r="D17" s="33" t="s">
        <v>91</v>
      </c>
      <c r="E17" s="33" t="s">
        <v>88</v>
      </c>
      <c r="F17" s="33" t="s">
        <v>85</v>
      </c>
      <c r="G17" s="33" t="s">
        <v>85</v>
      </c>
      <c r="H17" s="34" t="s">
        <v>89</v>
      </c>
      <c r="I17" s="35">
        <v>4</v>
      </c>
      <c r="J17" s="60"/>
      <c r="K17" s="11">
        <v>1</v>
      </c>
      <c r="L17" s="36"/>
      <c r="M17" s="37"/>
      <c r="N17" s="38">
        <f>IF(M17&gt;0,ROUND(L17/M17,4),0)</f>
        <v>0</v>
      </c>
      <c r="O17" s="39"/>
      <c r="P17" s="40"/>
      <c r="Q17" s="38">
        <f>ROUND(ROUND(N17,4)*(1-O17),4)</f>
        <v>0</v>
      </c>
      <c r="R17" s="38">
        <f>ROUND(ROUND(Q17,4)*(1+P17),4)</f>
        <v>0</v>
      </c>
      <c r="S17" s="38">
        <f>ROUND($I17*Q17,4)</f>
        <v>0</v>
      </c>
      <c r="T17" s="38">
        <f>ROUND($I17*R17,4)</f>
        <v>0</v>
      </c>
      <c r="U17" s="41"/>
      <c r="V17" s="41"/>
      <c r="W17" s="41"/>
      <c r="X17" s="41"/>
      <c r="Y17" s="42"/>
    </row>
    <row r="18" spans="1:25" ht="64.5" thickBot="1" x14ac:dyDescent="0.3">
      <c r="A18" s="57" t="s">
        <v>85</v>
      </c>
      <c r="B18" s="13">
        <v>6</v>
      </c>
      <c r="C18" s="43" t="s">
        <v>96</v>
      </c>
      <c r="D18" s="43" t="s">
        <v>87</v>
      </c>
      <c r="E18" s="43" t="s">
        <v>88</v>
      </c>
      <c r="F18" s="43" t="s">
        <v>85</v>
      </c>
      <c r="G18" s="43" t="s">
        <v>85</v>
      </c>
      <c r="H18" s="44" t="s">
        <v>89</v>
      </c>
      <c r="I18" s="45">
        <v>2</v>
      </c>
      <c r="J18" s="61"/>
      <c r="K18" s="13">
        <v>1</v>
      </c>
      <c r="L18" s="46"/>
      <c r="M18" s="47"/>
      <c r="N18" s="48">
        <f>IF(M18&gt;0,ROUND(L18/M18,4),0)</f>
        <v>0</v>
      </c>
      <c r="O18" s="49"/>
      <c r="P18" s="50"/>
      <c r="Q18" s="48">
        <f>ROUND(ROUND(N18,4)*(1-O18),4)</f>
        <v>0</v>
      </c>
      <c r="R18" s="48">
        <f>ROUND(ROUND(Q18,4)*(1+P18),4)</f>
        <v>0</v>
      </c>
      <c r="S18" s="48">
        <f>ROUND($I18*Q18,4)</f>
        <v>0</v>
      </c>
      <c r="T18" s="48">
        <f>ROUND($I18*R18,4)</f>
        <v>0</v>
      </c>
      <c r="U18" s="51"/>
      <c r="V18" s="51"/>
      <c r="W18" s="51"/>
      <c r="X18" s="51"/>
      <c r="Y18" s="52"/>
    </row>
    <row r="19" spans="1:25" ht="13.5" thickBot="1" x14ac:dyDescent="0.3">
      <c r="R19" s="62" t="s">
        <v>97</v>
      </c>
      <c r="S19" s="63">
        <f>SUM(S13:S18)</f>
        <v>0</v>
      </c>
      <c r="T19" s="64">
        <f>SUM(T13:T18)</f>
        <v>0</v>
      </c>
    </row>
    <row r="21" spans="1:25" ht="13.5" thickBot="1" x14ac:dyDescent="0.3"/>
    <row r="22" spans="1:25" ht="13.5" thickBot="1" x14ac:dyDescent="0.3">
      <c r="A22" s="53" t="s">
        <v>55</v>
      </c>
      <c r="B22" s="58" t="s">
        <v>98</v>
      </c>
      <c r="C22" s="19" t="s">
        <v>99</v>
      </c>
      <c r="D22" s="19"/>
      <c r="E22" s="19"/>
      <c r="F22" s="19"/>
      <c r="G22" s="19"/>
      <c r="H22" s="19" t="s">
        <v>58</v>
      </c>
      <c r="I22" s="19"/>
      <c r="J22" s="8"/>
      <c r="K22" s="7"/>
      <c r="L22" s="19" t="s">
        <v>100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8"/>
    </row>
    <row r="23" spans="1:25" ht="51.75" thickBot="1" x14ac:dyDescent="0.3">
      <c r="A23" s="54" t="s">
        <v>60</v>
      </c>
      <c r="B23" s="20" t="s">
        <v>61</v>
      </c>
      <c r="C23" s="21" t="s">
        <v>62</v>
      </c>
      <c r="D23" s="21" t="s">
        <v>63</v>
      </c>
      <c r="E23" s="21" t="s">
        <v>64</v>
      </c>
      <c r="F23" s="21" t="s">
        <v>65</v>
      </c>
      <c r="G23" s="21" t="s">
        <v>66</v>
      </c>
      <c r="H23" s="21" t="s">
        <v>67</v>
      </c>
      <c r="I23" s="21" t="s">
        <v>68</v>
      </c>
      <c r="J23" s="22" t="s">
        <v>69</v>
      </c>
      <c r="K23" s="20" t="s">
        <v>70</v>
      </c>
      <c r="L23" s="21" t="s">
        <v>71</v>
      </c>
      <c r="M23" s="21" t="s">
        <v>72</v>
      </c>
      <c r="N23" s="21" t="s">
        <v>73</v>
      </c>
      <c r="O23" s="21" t="s">
        <v>74</v>
      </c>
      <c r="P23" s="21" t="s">
        <v>75</v>
      </c>
      <c r="Q23" s="21" t="s">
        <v>76</v>
      </c>
      <c r="R23" s="21" t="s">
        <v>77</v>
      </c>
      <c r="S23" s="21" t="s">
        <v>78</v>
      </c>
      <c r="T23" s="21" t="s">
        <v>79</v>
      </c>
      <c r="U23" s="21" t="s">
        <v>80</v>
      </c>
      <c r="V23" s="21" t="s">
        <v>81</v>
      </c>
      <c r="W23" s="21" t="s">
        <v>82</v>
      </c>
      <c r="X23" s="21" t="s">
        <v>83</v>
      </c>
      <c r="Y23" s="22" t="s">
        <v>84</v>
      </c>
    </row>
    <row r="24" spans="1:25" ht="76.5" x14ac:dyDescent="0.25">
      <c r="A24" s="55" t="s">
        <v>85</v>
      </c>
      <c r="B24" s="9">
        <v>1</v>
      </c>
      <c r="C24" s="23" t="s">
        <v>101</v>
      </c>
      <c r="D24" s="23" t="s">
        <v>102</v>
      </c>
      <c r="E24" s="23" t="s">
        <v>88</v>
      </c>
      <c r="F24" s="23" t="s">
        <v>85</v>
      </c>
      <c r="G24" s="23" t="s">
        <v>85</v>
      </c>
      <c r="H24" s="24" t="s">
        <v>89</v>
      </c>
      <c r="I24" s="25">
        <v>4</v>
      </c>
      <c r="J24" s="59"/>
      <c r="K24" s="9">
        <v>1</v>
      </c>
      <c r="L24" s="26"/>
      <c r="M24" s="27"/>
      <c r="N24" s="28">
        <f>IF(M24&gt;0,ROUND(L24/M24,4),0)</f>
        <v>0</v>
      </c>
      <c r="O24" s="29"/>
      <c r="P24" s="30"/>
      <c r="Q24" s="28">
        <f>ROUND(ROUND(N24,4)*(1-O24),4)</f>
        <v>0</v>
      </c>
      <c r="R24" s="28">
        <f>ROUND(ROUND(Q24,4)*(1+P24),4)</f>
        <v>0</v>
      </c>
      <c r="S24" s="28">
        <f>ROUND($I24*Q24,4)</f>
        <v>0</v>
      </c>
      <c r="T24" s="28">
        <f>ROUND($I24*R24,4)</f>
        <v>0</v>
      </c>
      <c r="U24" s="31"/>
      <c r="V24" s="31"/>
      <c r="W24" s="31"/>
      <c r="X24" s="31"/>
      <c r="Y24" s="32"/>
    </row>
    <row r="25" spans="1:25" ht="76.5" x14ac:dyDescent="0.25">
      <c r="A25" s="56" t="s">
        <v>85</v>
      </c>
      <c r="B25" s="11">
        <v>2</v>
      </c>
      <c r="C25" s="33" t="s">
        <v>103</v>
      </c>
      <c r="D25" s="33" t="s">
        <v>104</v>
      </c>
      <c r="E25" s="33" t="s">
        <v>88</v>
      </c>
      <c r="F25" s="33" t="s">
        <v>85</v>
      </c>
      <c r="G25" s="33" t="s">
        <v>85</v>
      </c>
      <c r="H25" s="34" t="s">
        <v>89</v>
      </c>
      <c r="I25" s="35">
        <v>4</v>
      </c>
      <c r="J25" s="60"/>
      <c r="K25" s="11">
        <v>1</v>
      </c>
      <c r="L25" s="36"/>
      <c r="M25" s="37"/>
      <c r="N25" s="38">
        <f>IF(M25&gt;0,ROUND(L25/M25,4),0)</f>
        <v>0</v>
      </c>
      <c r="O25" s="39"/>
      <c r="P25" s="40"/>
      <c r="Q25" s="38">
        <f>ROUND(ROUND(N25,4)*(1-O25),4)</f>
        <v>0</v>
      </c>
      <c r="R25" s="38">
        <f>ROUND(ROUND(Q25,4)*(1+P25),4)</f>
        <v>0</v>
      </c>
      <c r="S25" s="38">
        <f>ROUND($I25*Q25,4)</f>
        <v>0</v>
      </c>
      <c r="T25" s="38">
        <f>ROUND($I25*R25,4)</f>
        <v>0</v>
      </c>
      <c r="U25" s="41"/>
      <c r="V25" s="41"/>
      <c r="W25" s="41"/>
      <c r="X25" s="41"/>
      <c r="Y25" s="42"/>
    </row>
    <row r="26" spans="1:25" ht="51.75" thickBot="1" x14ac:dyDescent="0.3">
      <c r="A26" s="57" t="s">
        <v>85</v>
      </c>
      <c r="B26" s="13">
        <v>3</v>
      </c>
      <c r="C26" s="43" t="s">
        <v>105</v>
      </c>
      <c r="D26" s="43" t="s">
        <v>106</v>
      </c>
      <c r="E26" s="43" t="s">
        <v>88</v>
      </c>
      <c r="F26" s="43" t="s">
        <v>85</v>
      </c>
      <c r="G26" s="43" t="s">
        <v>85</v>
      </c>
      <c r="H26" s="44" t="s">
        <v>89</v>
      </c>
      <c r="I26" s="45">
        <v>4</v>
      </c>
      <c r="J26" s="61"/>
      <c r="K26" s="13">
        <v>1</v>
      </c>
      <c r="L26" s="46"/>
      <c r="M26" s="47"/>
      <c r="N26" s="48">
        <f>IF(M26&gt;0,ROUND(L26/M26,4),0)</f>
        <v>0</v>
      </c>
      <c r="O26" s="49"/>
      <c r="P26" s="50"/>
      <c r="Q26" s="48">
        <f>ROUND(ROUND(N26,4)*(1-O26),4)</f>
        <v>0</v>
      </c>
      <c r="R26" s="48">
        <f>ROUND(ROUND(Q26,4)*(1+P26),4)</f>
        <v>0</v>
      </c>
      <c r="S26" s="48">
        <f>ROUND($I26*Q26,4)</f>
        <v>0</v>
      </c>
      <c r="T26" s="48">
        <f>ROUND($I26*R26,4)</f>
        <v>0</v>
      </c>
      <c r="U26" s="51"/>
      <c r="V26" s="51"/>
      <c r="W26" s="51"/>
      <c r="X26" s="51"/>
      <c r="Y26" s="52"/>
    </row>
    <row r="27" spans="1:25" ht="13.5" thickBot="1" x14ac:dyDescent="0.3">
      <c r="R27" s="62" t="s">
        <v>97</v>
      </c>
      <c r="S27" s="63">
        <f>SUM(S24:S26)</f>
        <v>0</v>
      </c>
      <c r="T27" s="64">
        <f>SUM(T24:T26)</f>
        <v>0</v>
      </c>
    </row>
    <row r="29" spans="1:25" ht="13.5" thickBot="1" x14ac:dyDescent="0.3"/>
    <row r="30" spans="1:25" ht="13.5" thickBot="1" x14ac:dyDescent="0.3">
      <c r="A30" s="53" t="s">
        <v>55</v>
      </c>
      <c r="B30" s="58" t="s">
        <v>107</v>
      </c>
      <c r="C30" s="19" t="s">
        <v>108</v>
      </c>
      <c r="D30" s="19"/>
      <c r="E30" s="19"/>
      <c r="F30" s="19"/>
      <c r="G30" s="19"/>
      <c r="H30" s="19" t="s">
        <v>109</v>
      </c>
      <c r="I30" s="19"/>
      <c r="J30" s="8"/>
      <c r="K30" s="7"/>
      <c r="L30" s="19" t="s">
        <v>110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8"/>
    </row>
    <row r="31" spans="1:25" ht="51.75" thickBot="1" x14ac:dyDescent="0.3">
      <c r="A31" s="54" t="s">
        <v>60</v>
      </c>
      <c r="B31" s="20" t="s">
        <v>61</v>
      </c>
      <c r="C31" s="21" t="s">
        <v>62</v>
      </c>
      <c r="D31" s="21" t="s">
        <v>63</v>
      </c>
      <c r="E31" s="21" t="s">
        <v>64</v>
      </c>
      <c r="F31" s="21" t="s">
        <v>65</v>
      </c>
      <c r="G31" s="21" t="s">
        <v>66</v>
      </c>
      <c r="H31" s="21" t="s">
        <v>67</v>
      </c>
      <c r="I31" s="21" t="s">
        <v>68</v>
      </c>
      <c r="J31" s="22" t="s">
        <v>69</v>
      </c>
      <c r="K31" s="20" t="s">
        <v>70</v>
      </c>
      <c r="L31" s="21" t="s">
        <v>71</v>
      </c>
      <c r="M31" s="21" t="s">
        <v>72</v>
      </c>
      <c r="N31" s="21" t="s">
        <v>73</v>
      </c>
      <c r="O31" s="21" t="s">
        <v>74</v>
      </c>
      <c r="P31" s="21" t="s">
        <v>75</v>
      </c>
      <c r="Q31" s="21" t="s">
        <v>76</v>
      </c>
      <c r="R31" s="21" t="s">
        <v>77</v>
      </c>
      <c r="S31" s="21" t="s">
        <v>78</v>
      </c>
      <c r="T31" s="21" t="s">
        <v>79</v>
      </c>
      <c r="U31" s="21" t="s">
        <v>80</v>
      </c>
      <c r="V31" s="21" t="s">
        <v>81</v>
      </c>
      <c r="W31" s="21" t="s">
        <v>82</v>
      </c>
      <c r="X31" s="21" t="s">
        <v>83</v>
      </c>
      <c r="Y31" s="22" t="s">
        <v>84</v>
      </c>
    </row>
    <row r="32" spans="1:25" ht="178.5" x14ac:dyDescent="0.25">
      <c r="A32" s="55" t="s">
        <v>85</v>
      </c>
      <c r="B32" s="9">
        <v>1</v>
      </c>
      <c r="C32" s="23" t="s">
        <v>111</v>
      </c>
      <c r="D32" s="23" t="s">
        <v>112</v>
      </c>
      <c r="E32" s="23" t="s">
        <v>88</v>
      </c>
      <c r="F32" s="23" t="s">
        <v>85</v>
      </c>
      <c r="G32" s="23" t="s">
        <v>85</v>
      </c>
      <c r="H32" s="24" t="s">
        <v>89</v>
      </c>
      <c r="I32" s="25">
        <v>2</v>
      </c>
      <c r="J32" s="59"/>
      <c r="K32" s="9">
        <v>1</v>
      </c>
      <c r="L32" s="26"/>
      <c r="M32" s="27"/>
      <c r="N32" s="28">
        <f>IF(M32&gt;0,ROUND(L32/M32,4),0)</f>
        <v>0</v>
      </c>
      <c r="O32" s="29"/>
      <c r="P32" s="30"/>
      <c r="Q32" s="28">
        <f>ROUND(ROUND(N32,4)*(1-O32),4)</f>
        <v>0</v>
      </c>
      <c r="R32" s="28">
        <f>ROUND(ROUND(Q32,4)*(1+P32),4)</f>
        <v>0</v>
      </c>
      <c r="S32" s="28">
        <f>ROUND($I32*Q32,4)</f>
        <v>0</v>
      </c>
      <c r="T32" s="28">
        <f>ROUND($I32*R32,4)</f>
        <v>0</v>
      </c>
      <c r="U32" s="31"/>
      <c r="V32" s="31"/>
      <c r="W32" s="31"/>
      <c r="X32" s="31"/>
      <c r="Y32" s="32"/>
    </row>
    <row r="33" spans="1:25" ht="51.75" thickBot="1" x14ac:dyDescent="0.3">
      <c r="A33" s="57" t="s">
        <v>85</v>
      </c>
      <c r="B33" s="13">
        <v>2</v>
      </c>
      <c r="C33" s="43" t="s">
        <v>113</v>
      </c>
      <c r="D33" s="43" t="s">
        <v>114</v>
      </c>
      <c r="E33" s="43" t="s">
        <v>88</v>
      </c>
      <c r="F33" s="43" t="s">
        <v>85</v>
      </c>
      <c r="G33" s="43" t="s">
        <v>85</v>
      </c>
      <c r="H33" s="44" t="s">
        <v>89</v>
      </c>
      <c r="I33" s="45">
        <v>4</v>
      </c>
      <c r="J33" s="61"/>
      <c r="K33" s="13">
        <v>1</v>
      </c>
      <c r="L33" s="46"/>
      <c r="M33" s="47"/>
      <c r="N33" s="48">
        <f>IF(M33&gt;0,ROUND(L33/M33,4),0)</f>
        <v>0</v>
      </c>
      <c r="O33" s="49"/>
      <c r="P33" s="50"/>
      <c r="Q33" s="48">
        <f>ROUND(ROUND(N33,4)*(1-O33),4)</f>
        <v>0</v>
      </c>
      <c r="R33" s="48">
        <f>ROUND(ROUND(Q33,4)*(1+P33),4)</f>
        <v>0</v>
      </c>
      <c r="S33" s="48">
        <f>ROUND($I33*Q33,4)</f>
        <v>0</v>
      </c>
      <c r="T33" s="48">
        <f>ROUND($I33*R33,4)</f>
        <v>0</v>
      </c>
      <c r="U33" s="51"/>
      <c r="V33" s="51"/>
      <c r="W33" s="51"/>
      <c r="X33" s="51"/>
      <c r="Y33" s="52"/>
    </row>
    <row r="34" spans="1:25" ht="13.5" thickBot="1" x14ac:dyDescent="0.3">
      <c r="R34" s="62" t="s">
        <v>97</v>
      </c>
      <c r="S34" s="63">
        <f>SUM(S32:S33)</f>
        <v>0</v>
      </c>
      <c r="T34" s="64">
        <f>SUM(T32:T33)</f>
        <v>0</v>
      </c>
    </row>
    <row r="36" spans="1:25" ht="13.5" thickBot="1" x14ac:dyDescent="0.3"/>
    <row r="37" spans="1:25" ht="13.5" thickBot="1" x14ac:dyDescent="0.3">
      <c r="A37" s="53" t="s">
        <v>55</v>
      </c>
      <c r="B37" s="58" t="s">
        <v>115</v>
      </c>
      <c r="C37" s="19" t="s">
        <v>116</v>
      </c>
      <c r="D37" s="19"/>
      <c r="E37" s="19"/>
      <c r="F37" s="19"/>
      <c r="G37" s="19"/>
      <c r="H37" s="19" t="s">
        <v>109</v>
      </c>
      <c r="I37" s="19"/>
      <c r="J37" s="8"/>
      <c r="K37" s="7"/>
      <c r="L37" s="19" t="s">
        <v>117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8"/>
    </row>
    <row r="38" spans="1:25" ht="51.75" thickBot="1" x14ac:dyDescent="0.3">
      <c r="A38" s="54" t="s">
        <v>60</v>
      </c>
      <c r="B38" s="20" t="s">
        <v>61</v>
      </c>
      <c r="C38" s="21" t="s">
        <v>62</v>
      </c>
      <c r="D38" s="21" t="s">
        <v>63</v>
      </c>
      <c r="E38" s="21" t="s">
        <v>64</v>
      </c>
      <c r="F38" s="21" t="s">
        <v>65</v>
      </c>
      <c r="G38" s="21" t="s">
        <v>66</v>
      </c>
      <c r="H38" s="21" t="s">
        <v>67</v>
      </c>
      <c r="I38" s="21" t="s">
        <v>68</v>
      </c>
      <c r="J38" s="22" t="s">
        <v>69</v>
      </c>
      <c r="K38" s="20" t="s">
        <v>70</v>
      </c>
      <c r="L38" s="21" t="s">
        <v>71</v>
      </c>
      <c r="M38" s="21" t="s">
        <v>72</v>
      </c>
      <c r="N38" s="21" t="s">
        <v>73</v>
      </c>
      <c r="O38" s="21" t="s">
        <v>74</v>
      </c>
      <c r="P38" s="21" t="s">
        <v>75</v>
      </c>
      <c r="Q38" s="21" t="s">
        <v>76</v>
      </c>
      <c r="R38" s="21" t="s">
        <v>77</v>
      </c>
      <c r="S38" s="21" t="s">
        <v>78</v>
      </c>
      <c r="T38" s="21" t="s">
        <v>79</v>
      </c>
      <c r="U38" s="21" t="s">
        <v>80</v>
      </c>
      <c r="V38" s="21" t="s">
        <v>81</v>
      </c>
      <c r="W38" s="21" t="s">
        <v>82</v>
      </c>
      <c r="X38" s="21" t="s">
        <v>83</v>
      </c>
      <c r="Y38" s="22" t="s">
        <v>84</v>
      </c>
    </row>
    <row r="39" spans="1:25" ht="89.25" x14ac:dyDescent="0.25">
      <c r="A39" s="55" t="s">
        <v>85</v>
      </c>
      <c r="B39" s="9">
        <v>1</v>
      </c>
      <c r="C39" s="23" t="s">
        <v>118</v>
      </c>
      <c r="D39" s="23" t="s">
        <v>119</v>
      </c>
      <c r="E39" s="23" t="s">
        <v>85</v>
      </c>
      <c r="F39" s="23" t="s">
        <v>85</v>
      </c>
      <c r="G39" s="23" t="s">
        <v>85</v>
      </c>
      <c r="H39" s="24" t="s">
        <v>89</v>
      </c>
      <c r="I39" s="25">
        <v>2</v>
      </c>
      <c r="J39" s="59"/>
      <c r="K39" s="9">
        <v>1</v>
      </c>
      <c r="L39" s="26"/>
      <c r="M39" s="27"/>
      <c r="N39" s="28">
        <f>IF(M39&gt;0,ROUND(L39/M39,4),0)</f>
        <v>0</v>
      </c>
      <c r="O39" s="29"/>
      <c r="P39" s="30"/>
      <c r="Q39" s="28">
        <f>ROUND(ROUND(N39,4)*(1-O39),4)</f>
        <v>0</v>
      </c>
      <c r="R39" s="28">
        <f>ROUND(ROUND(Q39,4)*(1+P39),4)</f>
        <v>0</v>
      </c>
      <c r="S39" s="28">
        <f>ROUND($I39*Q39,4)</f>
        <v>0</v>
      </c>
      <c r="T39" s="28">
        <f>ROUND($I39*R39,4)</f>
        <v>0</v>
      </c>
      <c r="U39" s="31"/>
      <c r="V39" s="31"/>
      <c r="W39" s="31"/>
      <c r="X39" s="31"/>
      <c r="Y39" s="32"/>
    </row>
    <row r="40" spans="1:25" ht="115.5" thickBot="1" x14ac:dyDescent="0.3">
      <c r="A40" s="57" t="s">
        <v>85</v>
      </c>
      <c r="B40" s="13">
        <v>2</v>
      </c>
      <c r="C40" s="43" t="s">
        <v>120</v>
      </c>
      <c r="D40" s="43" t="s">
        <v>121</v>
      </c>
      <c r="E40" s="43" t="s">
        <v>85</v>
      </c>
      <c r="F40" s="43" t="s">
        <v>85</v>
      </c>
      <c r="G40" s="43" t="s">
        <v>85</v>
      </c>
      <c r="H40" s="44" t="s">
        <v>89</v>
      </c>
      <c r="I40" s="45">
        <v>140</v>
      </c>
      <c r="J40" s="61"/>
      <c r="K40" s="13">
        <v>1</v>
      </c>
      <c r="L40" s="46"/>
      <c r="M40" s="47"/>
      <c r="N40" s="48">
        <f>IF(M40&gt;0,ROUND(L40/M40,4),0)</f>
        <v>0</v>
      </c>
      <c r="O40" s="49"/>
      <c r="P40" s="50"/>
      <c r="Q40" s="48">
        <f>ROUND(ROUND(N40,4)*(1-O40),4)</f>
        <v>0</v>
      </c>
      <c r="R40" s="48">
        <f>ROUND(ROUND(Q40,4)*(1+P40),4)</f>
        <v>0</v>
      </c>
      <c r="S40" s="48">
        <f>ROUND($I40*Q40,4)</f>
        <v>0</v>
      </c>
      <c r="T40" s="48">
        <f>ROUND($I40*R40,4)</f>
        <v>0</v>
      </c>
      <c r="U40" s="51"/>
      <c r="V40" s="51"/>
      <c r="W40" s="51"/>
      <c r="X40" s="51"/>
      <c r="Y40" s="52"/>
    </row>
    <row r="41" spans="1:25" ht="13.5" thickBot="1" x14ac:dyDescent="0.3">
      <c r="R41" s="62" t="s">
        <v>97</v>
      </c>
      <c r="S41" s="63">
        <f>SUM(S39:S40)</f>
        <v>0</v>
      </c>
      <c r="T41" s="64">
        <f>SUM(T39:T40)</f>
        <v>0</v>
      </c>
    </row>
    <row r="43" spans="1:25" ht="13.5" thickBot="1" x14ac:dyDescent="0.3"/>
    <row r="44" spans="1:25" ht="13.5" thickBot="1" x14ac:dyDescent="0.3">
      <c r="A44" s="53" t="s">
        <v>55</v>
      </c>
      <c r="B44" s="58" t="s">
        <v>122</v>
      </c>
      <c r="C44" s="19" t="s">
        <v>123</v>
      </c>
      <c r="D44" s="19"/>
      <c r="E44" s="19"/>
      <c r="F44" s="19"/>
      <c r="G44" s="19"/>
      <c r="H44" s="19" t="s">
        <v>109</v>
      </c>
      <c r="I44" s="19"/>
      <c r="J44" s="8"/>
      <c r="K44" s="7"/>
      <c r="L44" s="19" t="s">
        <v>124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8"/>
    </row>
    <row r="45" spans="1:25" ht="51.75" thickBot="1" x14ac:dyDescent="0.3">
      <c r="A45" s="54" t="s">
        <v>60</v>
      </c>
      <c r="B45" s="20" t="s">
        <v>61</v>
      </c>
      <c r="C45" s="21" t="s">
        <v>62</v>
      </c>
      <c r="D45" s="21" t="s">
        <v>63</v>
      </c>
      <c r="E45" s="21" t="s">
        <v>64</v>
      </c>
      <c r="F45" s="21" t="s">
        <v>65</v>
      </c>
      <c r="G45" s="21" t="s">
        <v>66</v>
      </c>
      <c r="H45" s="21" t="s">
        <v>67</v>
      </c>
      <c r="I45" s="21" t="s">
        <v>68</v>
      </c>
      <c r="J45" s="22" t="s">
        <v>69</v>
      </c>
      <c r="K45" s="20" t="s">
        <v>70</v>
      </c>
      <c r="L45" s="21" t="s">
        <v>71</v>
      </c>
      <c r="M45" s="21" t="s">
        <v>72</v>
      </c>
      <c r="N45" s="21" t="s">
        <v>73</v>
      </c>
      <c r="O45" s="21" t="s">
        <v>74</v>
      </c>
      <c r="P45" s="21" t="s">
        <v>75</v>
      </c>
      <c r="Q45" s="21" t="s">
        <v>76</v>
      </c>
      <c r="R45" s="21" t="s">
        <v>77</v>
      </c>
      <c r="S45" s="21" t="s">
        <v>78</v>
      </c>
      <c r="T45" s="21" t="s">
        <v>79</v>
      </c>
      <c r="U45" s="21" t="s">
        <v>80</v>
      </c>
      <c r="V45" s="21" t="s">
        <v>81</v>
      </c>
      <c r="W45" s="21" t="s">
        <v>82</v>
      </c>
      <c r="X45" s="21" t="s">
        <v>83</v>
      </c>
      <c r="Y45" s="22" t="s">
        <v>84</v>
      </c>
    </row>
    <row r="46" spans="1:25" ht="38.25" x14ac:dyDescent="0.25">
      <c r="A46" s="55" t="s">
        <v>85</v>
      </c>
      <c r="B46" s="9">
        <v>1</v>
      </c>
      <c r="C46" s="23" t="s">
        <v>125</v>
      </c>
      <c r="D46" s="23" t="s">
        <v>126</v>
      </c>
      <c r="E46" s="23" t="s">
        <v>85</v>
      </c>
      <c r="F46" s="23" t="s">
        <v>85</v>
      </c>
      <c r="G46" s="23" t="s">
        <v>85</v>
      </c>
      <c r="H46" s="24" t="s">
        <v>127</v>
      </c>
      <c r="I46" s="25">
        <v>600</v>
      </c>
      <c r="J46" s="59"/>
      <c r="K46" s="9">
        <v>1</v>
      </c>
      <c r="L46" s="26"/>
      <c r="M46" s="27"/>
      <c r="N46" s="28">
        <f>IF(M46&gt;0,ROUND(L46/M46,4),0)</f>
        <v>0</v>
      </c>
      <c r="O46" s="29"/>
      <c r="P46" s="30"/>
      <c r="Q46" s="28">
        <f>ROUND(ROUND(N46,4)*(1-O46),4)</f>
        <v>0</v>
      </c>
      <c r="R46" s="28">
        <f>ROUND(ROUND(Q46,4)*(1+P46),4)</f>
        <v>0</v>
      </c>
      <c r="S46" s="28">
        <f>ROUND($I46*Q46,4)</f>
        <v>0</v>
      </c>
      <c r="T46" s="28">
        <f>ROUND($I46*R46,4)</f>
        <v>0</v>
      </c>
      <c r="U46" s="31"/>
      <c r="V46" s="31"/>
      <c r="W46" s="31"/>
      <c r="X46" s="31"/>
      <c r="Y46" s="32"/>
    </row>
    <row r="47" spans="1:25" ht="38.25" x14ac:dyDescent="0.25">
      <c r="A47" s="56" t="s">
        <v>85</v>
      </c>
      <c r="B47" s="11">
        <v>2</v>
      </c>
      <c r="C47" s="33" t="s">
        <v>128</v>
      </c>
      <c r="D47" s="33" t="s">
        <v>126</v>
      </c>
      <c r="E47" s="33" t="s">
        <v>85</v>
      </c>
      <c r="F47" s="33" t="s">
        <v>85</v>
      </c>
      <c r="G47" s="33" t="s">
        <v>85</v>
      </c>
      <c r="H47" s="34" t="s">
        <v>127</v>
      </c>
      <c r="I47" s="35">
        <v>20</v>
      </c>
      <c r="J47" s="60"/>
      <c r="K47" s="11">
        <v>1</v>
      </c>
      <c r="L47" s="36"/>
      <c r="M47" s="37"/>
      <c r="N47" s="38">
        <f>IF(M47&gt;0,ROUND(L47/M47,4),0)</f>
        <v>0</v>
      </c>
      <c r="O47" s="39"/>
      <c r="P47" s="40"/>
      <c r="Q47" s="38">
        <f>ROUND(ROUND(N47,4)*(1-O47),4)</f>
        <v>0</v>
      </c>
      <c r="R47" s="38">
        <f>ROUND(ROUND(Q47,4)*(1+P47),4)</f>
        <v>0</v>
      </c>
      <c r="S47" s="38">
        <f>ROUND($I47*Q47,4)</f>
        <v>0</v>
      </c>
      <c r="T47" s="38">
        <f>ROUND($I47*R47,4)</f>
        <v>0</v>
      </c>
      <c r="U47" s="41"/>
      <c r="V47" s="41"/>
      <c r="W47" s="41"/>
      <c r="X47" s="41"/>
      <c r="Y47" s="42"/>
    </row>
    <row r="48" spans="1:25" ht="89.25" x14ac:dyDescent="0.25">
      <c r="A48" s="56" t="s">
        <v>85</v>
      </c>
      <c r="B48" s="11">
        <v>3</v>
      </c>
      <c r="C48" s="33" t="s">
        <v>129</v>
      </c>
      <c r="D48" s="33" t="s">
        <v>130</v>
      </c>
      <c r="E48" s="33" t="s">
        <v>131</v>
      </c>
      <c r="F48" s="33" t="s">
        <v>85</v>
      </c>
      <c r="G48" s="33" t="s">
        <v>85</v>
      </c>
      <c r="H48" s="34" t="s">
        <v>127</v>
      </c>
      <c r="I48" s="35">
        <v>2</v>
      </c>
      <c r="J48" s="60"/>
      <c r="K48" s="11">
        <v>1</v>
      </c>
      <c r="L48" s="36"/>
      <c r="M48" s="37"/>
      <c r="N48" s="38">
        <f>IF(M48&gt;0,ROUND(L48/M48,4),0)</f>
        <v>0</v>
      </c>
      <c r="O48" s="39"/>
      <c r="P48" s="40"/>
      <c r="Q48" s="38">
        <f>ROUND(ROUND(N48,4)*(1-O48),4)</f>
        <v>0</v>
      </c>
      <c r="R48" s="38">
        <f>ROUND(ROUND(Q48,4)*(1+P48),4)</f>
        <v>0</v>
      </c>
      <c r="S48" s="38">
        <f>ROUND($I48*Q48,4)</f>
        <v>0</v>
      </c>
      <c r="T48" s="38">
        <f>ROUND($I48*R48,4)</f>
        <v>0</v>
      </c>
      <c r="U48" s="41"/>
      <c r="V48" s="41"/>
      <c r="W48" s="41"/>
      <c r="X48" s="41"/>
      <c r="Y48" s="42"/>
    </row>
    <row r="49" spans="1:25" ht="90" thickBot="1" x14ac:dyDescent="0.3">
      <c r="A49" s="57" t="s">
        <v>85</v>
      </c>
      <c r="B49" s="13">
        <v>4</v>
      </c>
      <c r="C49" s="43" t="s">
        <v>132</v>
      </c>
      <c r="D49" s="43" t="s">
        <v>130</v>
      </c>
      <c r="E49" s="43" t="s">
        <v>131</v>
      </c>
      <c r="F49" s="43" t="s">
        <v>85</v>
      </c>
      <c r="G49" s="43" t="s">
        <v>85</v>
      </c>
      <c r="H49" s="44" t="s">
        <v>127</v>
      </c>
      <c r="I49" s="45">
        <v>2</v>
      </c>
      <c r="J49" s="61"/>
      <c r="K49" s="13">
        <v>1</v>
      </c>
      <c r="L49" s="46"/>
      <c r="M49" s="47"/>
      <c r="N49" s="48">
        <f>IF(M49&gt;0,ROUND(L49/M49,4),0)</f>
        <v>0</v>
      </c>
      <c r="O49" s="49"/>
      <c r="P49" s="50"/>
      <c r="Q49" s="48">
        <f>ROUND(ROUND(N49,4)*(1-O49),4)</f>
        <v>0</v>
      </c>
      <c r="R49" s="48">
        <f>ROUND(ROUND(Q49,4)*(1+P49),4)</f>
        <v>0</v>
      </c>
      <c r="S49" s="48">
        <f>ROUND($I49*Q49,4)</f>
        <v>0</v>
      </c>
      <c r="T49" s="48">
        <f>ROUND($I49*R49,4)</f>
        <v>0</v>
      </c>
      <c r="U49" s="51"/>
      <c r="V49" s="51"/>
      <c r="W49" s="51"/>
      <c r="X49" s="51"/>
      <c r="Y49" s="52"/>
    </row>
    <row r="50" spans="1:25" ht="13.5" thickBot="1" x14ac:dyDescent="0.3">
      <c r="R50" s="62" t="s">
        <v>97</v>
      </c>
      <c r="S50" s="63">
        <f>SUM(S46:S49)</f>
        <v>0</v>
      </c>
      <c r="T50" s="64">
        <f>SUM(T46:T49)</f>
        <v>0</v>
      </c>
    </row>
  </sheetData>
  <sheetProtection algorithmName="SHA-512" hashValue="OaMaH4Wf7S9BmcTC9j+6QFNvBJ6qzWi+nOHB3Ut4CWp6J+7ThF0l39iupjyaYUtdTm2X4qRRgSSgthY5fAXPcg==" saltValue="50qwmuIdT/qyBwmshN7p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16-25/17&amp;RStran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6.42578125" style="1" customWidth="1"/>
    <col min="4" max="4" width="12.85546875" style="1" customWidth="1"/>
    <col min="5" max="5" width="13.140625" style="1" customWidth="1"/>
    <col min="6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5" t="s">
        <v>52</v>
      </c>
    </row>
    <row r="5" spans="1:25" ht="18" x14ac:dyDescent="0.25">
      <c r="B5" s="66" t="s">
        <v>133</v>
      </c>
      <c r="C5" s="2" t="s">
        <v>134</v>
      </c>
    </row>
    <row r="7" spans="1:25" x14ac:dyDescent="0.25">
      <c r="C7" s="67" t="str">
        <f>IF('2. Podatki o ponudniku'!C5&lt;&gt;"","Naziv ponudnika: " &amp; '2. Podatki o ponudniku'!C5,"")</f>
        <v/>
      </c>
    </row>
    <row r="8" spans="1:25" x14ac:dyDescent="0.25">
      <c r="C8" s="67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3" t="s">
        <v>55</v>
      </c>
      <c r="B11" s="58" t="s">
        <v>56</v>
      </c>
      <c r="C11" s="19" t="s">
        <v>135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134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8"/>
    </row>
    <row r="12" spans="1:25" ht="51.75" thickBot="1" x14ac:dyDescent="0.3">
      <c r="A12" s="54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1" t="s">
        <v>82</v>
      </c>
      <c r="X12" s="21" t="s">
        <v>83</v>
      </c>
      <c r="Y12" s="22" t="s">
        <v>84</v>
      </c>
    </row>
    <row r="13" spans="1:25" ht="25.5" x14ac:dyDescent="0.25">
      <c r="A13" s="55" t="s">
        <v>85</v>
      </c>
      <c r="B13" s="9">
        <v>1</v>
      </c>
      <c r="C13" s="23" t="s">
        <v>136</v>
      </c>
      <c r="D13" s="23" t="s">
        <v>85</v>
      </c>
      <c r="E13" s="23" t="s">
        <v>85</v>
      </c>
      <c r="F13" s="23" t="s">
        <v>85</v>
      </c>
      <c r="G13" s="23" t="s">
        <v>85</v>
      </c>
      <c r="H13" s="24" t="s">
        <v>89</v>
      </c>
      <c r="I13" s="25">
        <v>14</v>
      </c>
      <c r="J13" s="59"/>
      <c r="K13" s="9">
        <v>1</v>
      </c>
      <c r="L13" s="26"/>
      <c r="M13" s="27"/>
      <c r="N13" s="28">
        <f>IF(M13&gt;0,ROUND(L13/M13,4),0)</f>
        <v>0</v>
      </c>
      <c r="O13" s="29"/>
      <c r="P13" s="30"/>
      <c r="Q13" s="28">
        <f>ROUND(ROUND(N13,4)*(1-O13),4)</f>
        <v>0</v>
      </c>
      <c r="R13" s="28">
        <f>ROUND(ROUND(Q13,4)*(1+P13),4)</f>
        <v>0</v>
      </c>
      <c r="S13" s="28">
        <f>ROUND($I13*Q13,4)</f>
        <v>0</v>
      </c>
      <c r="T13" s="28">
        <f>ROUND($I13*R13,4)</f>
        <v>0</v>
      </c>
      <c r="U13" s="31"/>
      <c r="V13" s="31"/>
      <c r="W13" s="31"/>
      <c r="X13" s="31"/>
      <c r="Y13" s="32"/>
    </row>
    <row r="14" spans="1:25" ht="26.25" thickBot="1" x14ac:dyDescent="0.3">
      <c r="A14" s="57" t="s">
        <v>85</v>
      </c>
      <c r="B14" s="13">
        <v>2</v>
      </c>
      <c r="C14" s="43" t="s">
        <v>137</v>
      </c>
      <c r="D14" s="43" t="s">
        <v>85</v>
      </c>
      <c r="E14" s="43" t="s">
        <v>85</v>
      </c>
      <c r="F14" s="43" t="s">
        <v>85</v>
      </c>
      <c r="G14" s="43" t="s">
        <v>85</v>
      </c>
      <c r="H14" s="44" t="s">
        <v>89</v>
      </c>
      <c r="I14" s="45">
        <v>10</v>
      </c>
      <c r="J14" s="61"/>
      <c r="K14" s="13">
        <v>1</v>
      </c>
      <c r="L14" s="46"/>
      <c r="M14" s="47"/>
      <c r="N14" s="48">
        <f>IF(M14&gt;0,ROUND(L14/M14,4),0)</f>
        <v>0</v>
      </c>
      <c r="O14" s="49"/>
      <c r="P14" s="50"/>
      <c r="Q14" s="48">
        <f>ROUND(ROUND(N14,4)*(1-O14),4)</f>
        <v>0</v>
      </c>
      <c r="R14" s="48">
        <f>ROUND(ROUND(Q14,4)*(1+P14),4)</f>
        <v>0</v>
      </c>
      <c r="S14" s="48">
        <f>ROUND($I14*Q14,4)</f>
        <v>0</v>
      </c>
      <c r="T14" s="48">
        <f>ROUND($I14*R14,4)</f>
        <v>0</v>
      </c>
      <c r="U14" s="51"/>
      <c r="V14" s="51"/>
      <c r="W14" s="51"/>
      <c r="X14" s="51"/>
      <c r="Y14" s="52"/>
    </row>
    <row r="15" spans="1:25" ht="13.5" thickBot="1" x14ac:dyDescent="0.3">
      <c r="R15" s="62" t="s">
        <v>97</v>
      </c>
      <c r="S15" s="63">
        <f>SUM(S13:S14)</f>
        <v>0</v>
      </c>
      <c r="T15" s="64">
        <f>SUM(T13:T14)</f>
        <v>0</v>
      </c>
    </row>
    <row r="17" spans="1:25" ht="13.5" thickBot="1" x14ac:dyDescent="0.3"/>
    <row r="18" spans="1:25" ht="13.5" thickBot="1" x14ac:dyDescent="0.3">
      <c r="A18" s="53" t="s">
        <v>55</v>
      </c>
      <c r="B18" s="58" t="s">
        <v>98</v>
      </c>
      <c r="C18" s="19" t="s">
        <v>138</v>
      </c>
      <c r="D18" s="19"/>
      <c r="E18" s="19"/>
      <c r="F18" s="19"/>
      <c r="G18" s="19"/>
      <c r="H18" s="19" t="s">
        <v>58</v>
      </c>
      <c r="I18" s="19"/>
      <c r="J18" s="8"/>
      <c r="K18" s="7"/>
      <c r="L18" s="19" t="s">
        <v>139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8"/>
    </row>
    <row r="19" spans="1:25" ht="51.75" thickBot="1" x14ac:dyDescent="0.3">
      <c r="A19" s="54" t="s">
        <v>60</v>
      </c>
      <c r="B19" s="20" t="s">
        <v>61</v>
      </c>
      <c r="C19" s="21" t="s">
        <v>62</v>
      </c>
      <c r="D19" s="21" t="s">
        <v>63</v>
      </c>
      <c r="E19" s="21" t="s">
        <v>64</v>
      </c>
      <c r="F19" s="21" t="s">
        <v>65</v>
      </c>
      <c r="G19" s="21" t="s">
        <v>66</v>
      </c>
      <c r="H19" s="21" t="s">
        <v>67</v>
      </c>
      <c r="I19" s="21" t="s">
        <v>68</v>
      </c>
      <c r="J19" s="22" t="s">
        <v>69</v>
      </c>
      <c r="K19" s="20" t="s">
        <v>70</v>
      </c>
      <c r="L19" s="21" t="s">
        <v>71</v>
      </c>
      <c r="M19" s="21" t="s">
        <v>72</v>
      </c>
      <c r="N19" s="21" t="s">
        <v>73</v>
      </c>
      <c r="O19" s="21" t="s">
        <v>74</v>
      </c>
      <c r="P19" s="21" t="s">
        <v>75</v>
      </c>
      <c r="Q19" s="21" t="s">
        <v>76</v>
      </c>
      <c r="R19" s="21" t="s">
        <v>77</v>
      </c>
      <c r="S19" s="21" t="s">
        <v>78</v>
      </c>
      <c r="T19" s="21" t="s">
        <v>79</v>
      </c>
      <c r="U19" s="21" t="s">
        <v>80</v>
      </c>
      <c r="V19" s="21" t="s">
        <v>81</v>
      </c>
      <c r="W19" s="21" t="s">
        <v>82</v>
      </c>
      <c r="X19" s="21" t="s">
        <v>83</v>
      </c>
      <c r="Y19" s="22" t="s">
        <v>84</v>
      </c>
    </row>
    <row r="20" spans="1:25" ht="26.25" thickBot="1" x14ac:dyDescent="0.3">
      <c r="A20" s="78" t="s">
        <v>85</v>
      </c>
      <c r="B20" s="79">
        <v>1</v>
      </c>
      <c r="C20" s="68" t="s">
        <v>140</v>
      </c>
      <c r="D20" s="68" t="s">
        <v>85</v>
      </c>
      <c r="E20" s="68" t="s">
        <v>85</v>
      </c>
      <c r="F20" s="68" t="s">
        <v>85</v>
      </c>
      <c r="G20" s="68" t="s">
        <v>85</v>
      </c>
      <c r="H20" s="69" t="s">
        <v>89</v>
      </c>
      <c r="I20" s="70">
        <v>5</v>
      </c>
      <c r="J20" s="80"/>
      <c r="K20" s="79">
        <v>1</v>
      </c>
      <c r="L20" s="71"/>
      <c r="M20" s="72"/>
      <c r="N20" s="73">
        <f>IF(M20&gt;0,ROUND(L20/M20,4),0)</f>
        <v>0</v>
      </c>
      <c r="O20" s="74"/>
      <c r="P20" s="75"/>
      <c r="Q20" s="73">
        <f>ROUND(ROUND(N20,4)*(1-O20),4)</f>
        <v>0</v>
      </c>
      <c r="R20" s="73">
        <f>ROUND(ROUND(Q20,4)*(1+P20),4)</f>
        <v>0</v>
      </c>
      <c r="S20" s="73">
        <f>ROUND($I20*Q20,4)</f>
        <v>0</v>
      </c>
      <c r="T20" s="73">
        <f>ROUND($I20*R20,4)</f>
        <v>0</v>
      </c>
      <c r="U20" s="76"/>
      <c r="V20" s="76"/>
      <c r="W20" s="76"/>
      <c r="X20" s="76"/>
      <c r="Y20" s="77"/>
    </row>
    <row r="21" spans="1:25" ht="13.5" thickBot="1" x14ac:dyDescent="0.3">
      <c r="R21" s="62" t="s">
        <v>97</v>
      </c>
      <c r="S21" s="63">
        <f>SUM(S20:S20)</f>
        <v>0</v>
      </c>
      <c r="T21" s="64">
        <f>SUM(T20:T20)</f>
        <v>0</v>
      </c>
    </row>
    <row r="23" spans="1:25" ht="13.5" thickBot="1" x14ac:dyDescent="0.3"/>
    <row r="24" spans="1:25" ht="13.5" thickBot="1" x14ac:dyDescent="0.3">
      <c r="A24" s="53" t="s">
        <v>55</v>
      </c>
      <c r="B24" s="58" t="s">
        <v>107</v>
      </c>
      <c r="C24" s="19" t="s">
        <v>141</v>
      </c>
      <c r="D24" s="19"/>
      <c r="E24" s="19"/>
      <c r="F24" s="19"/>
      <c r="G24" s="19"/>
      <c r="H24" s="19" t="s">
        <v>58</v>
      </c>
      <c r="I24" s="19"/>
      <c r="J24" s="8"/>
      <c r="K24" s="7"/>
      <c r="L24" s="19" t="s">
        <v>142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8"/>
    </row>
    <row r="25" spans="1:25" ht="51.75" thickBot="1" x14ac:dyDescent="0.3">
      <c r="A25" s="54" t="s">
        <v>60</v>
      </c>
      <c r="B25" s="20" t="s">
        <v>61</v>
      </c>
      <c r="C25" s="21" t="s">
        <v>62</v>
      </c>
      <c r="D25" s="21" t="s">
        <v>63</v>
      </c>
      <c r="E25" s="21" t="s">
        <v>64</v>
      </c>
      <c r="F25" s="21" t="s">
        <v>65</v>
      </c>
      <c r="G25" s="21" t="s">
        <v>66</v>
      </c>
      <c r="H25" s="21" t="s">
        <v>67</v>
      </c>
      <c r="I25" s="21" t="s">
        <v>68</v>
      </c>
      <c r="J25" s="22" t="s">
        <v>69</v>
      </c>
      <c r="K25" s="20" t="s">
        <v>70</v>
      </c>
      <c r="L25" s="21" t="s">
        <v>71</v>
      </c>
      <c r="M25" s="21" t="s">
        <v>72</v>
      </c>
      <c r="N25" s="21" t="s">
        <v>73</v>
      </c>
      <c r="O25" s="21" t="s">
        <v>74</v>
      </c>
      <c r="P25" s="21" t="s">
        <v>75</v>
      </c>
      <c r="Q25" s="21" t="s">
        <v>76</v>
      </c>
      <c r="R25" s="21" t="s">
        <v>77</v>
      </c>
      <c r="S25" s="21" t="s">
        <v>78</v>
      </c>
      <c r="T25" s="21" t="s">
        <v>79</v>
      </c>
      <c r="U25" s="21" t="s">
        <v>80</v>
      </c>
      <c r="V25" s="21" t="s">
        <v>81</v>
      </c>
      <c r="W25" s="21" t="s">
        <v>82</v>
      </c>
      <c r="X25" s="21" t="s">
        <v>83</v>
      </c>
      <c r="Y25" s="22" t="s">
        <v>84</v>
      </c>
    </row>
    <row r="26" spans="1:25" ht="13.5" thickBot="1" x14ac:dyDescent="0.3">
      <c r="A26" s="78" t="s">
        <v>85</v>
      </c>
      <c r="B26" s="79">
        <v>1</v>
      </c>
      <c r="C26" s="68" t="s">
        <v>143</v>
      </c>
      <c r="D26" s="68" t="s">
        <v>144</v>
      </c>
      <c r="E26" s="68" t="s">
        <v>85</v>
      </c>
      <c r="F26" s="68" t="s">
        <v>85</v>
      </c>
      <c r="G26" s="68" t="s">
        <v>85</v>
      </c>
      <c r="H26" s="69" t="s">
        <v>89</v>
      </c>
      <c r="I26" s="70">
        <v>2</v>
      </c>
      <c r="J26" s="80"/>
      <c r="K26" s="79">
        <v>1</v>
      </c>
      <c r="L26" s="71"/>
      <c r="M26" s="72"/>
      <c r="N26" s="73">
        <f>IF(M26&gt;0,ROUND(L26/M26,4),0)</f>
        <v>0</v>
      </c>
      <c r="O26" s="74"/>
      <c r="P26" s="75"/>
      <c r="Q26" s="73">
        <f>ROUND(ROUND(N26,4)*(1-O26),4)</f>
        <v>0</v>
      </c>
      <c r="R26" s="73">
        <f>ROUND(ROUND(Q26,4)*(1+P26),4)</f>
        <v>0</v>
      </c>
      <c r="S26" s="73">
        <f>ROUND($I26*Q26,4)</f>
        <v>0</v>
      </c>
      <c r="T26" s="73">
        <f>ROUND($I26*R26,4)</f>
        <v>0</v>
      </c>
      <c r="U26" s="76"/>
      <c r="V26" s="76"/>
      <c r="W26" s="76"/>
      <c r="X26" s="76"/>
      <c r="Y26" s="77"/>
    </row>
    <row r="27" spans="1:25" ht="13.5" thickBot="1" x14ac:dyDescent="0.3">
      <c r="R27" s="62" t="s">
        <v>97</v>
      </c>
      <c r="S27" s="63">
        <f>SUM(S26:S26)</f>
        <v>0</v>
      </c>
      <c r="T27" s="64">
        <f>SUM(T26:T26)</f>
        <v>0</v>
      </c>
    </row>
  </sheetData>
  <sheetProtection algorithmName="SHA-512" hashValue="jR9KRLWd/7WQW4UMDZQeFPikOyJcSYQQQ18TIuTJZlQD1lmeRmpwa9D9vgp6INToVmiNpbhQJJ4cmvH5cB9PPw==" saltValue="p0Tp2ukIxnIw5wBaFm9ev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16-25/17&amp;RStran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'Sklop I.'!Tiskanje_naslovov</vt:lpstr>
      <vt:lpstr>'Sklop 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2017-08-02T05:30:27Z</dcterms:created>
  <dcterms:modified xsi:type="dcterms:W3CDTF">2017-08-02T05:30:53Z</dcterms:modified>
</cp:coreProperties>
</file>