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jerles\Documents\1_RAZPISI_dok\LETO 2019\16-33_18 Mp za endosk in bronhoskope\"/>
    </mc:Choice>
  </mc:AlternateContent>
  <bookViews>
    <workbookView xWindow="0" yWindow="0" windowWidth="23490" windowHeight="13560"/>
  </bookViews>
  <sheets>
    <sheet name="NAVODILA" sheetId="1" r:id="rId1"/>
    <sheet name="1. Podatki naročnika" sheetId="2" r:id="rId2"/>
    <sheet name="2. Podatki o ponudniku" sheetId="3" r:id="rId3"/>
    <sheet name="3. Strokovne zahteve naročnika" sheetId="4" r:id="rId4"/>
    <sheet name="Sklop I." sheetId="5" r:id="rId5"/>
    <sheet name="Sklop II." sheetId="6" r:id="rId6"/>
  </sheets>
  <definedNames>
    <definedName name="_xlnm.Print_Titles" localSheetId="4">'Sklop I.'!$B:$B</definedName>
    <definedName name="_xlnm.Print_Titles" localSheetId="5">'Sklop II.'!$B:$B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04" i="6" l="1"/>
  <c r="S104" i="6"/>
  <c r="T103" i="6"/>
  <c r="S103" i="6"/>
  <c r="R103" i="6"/>
  <c r="Q103" i="6"/>
  <c r="N103" i="6"/>
  <c r="T102" i="6"/>
  <c r="S102" i="6"/>
  <c r="R102" i="6"/>
  <c r="Q102" i="6"/>
  <c r="N102" i="6"/>
  <c r="T101" i="6"/>
  <c r="S101" i="6"/>
  <c r="R101" i="6"/>
  <c r="Q101" i="6"/>
  <c r="N101" i="6"/>
  <c r="T100" i="6"/>
  <c r="S100" i="6"/>
  <c r="R100" i="6"/>
  <c r="Q100" i="6"/>
  <c r="N100" i="6"/>
  <c r="T99" i="6"/>
  <c r="S99" i="6"/>
  <c r="R99" i="6"/>
  <c r="Q99" i="6"/>
  <c r="N99" i="6"/>
  <c r="T98" i="6"/>
  <c r="S98" i="6"/>
  <c r="R98" i="6"/>
  <c r="Q98" i="6"/>
  <c r="N98" i="6"/>
  <c r="T97" i="6"/>
  <c r="S97" i="6"/>
  <c r="R97" i="6"/>
  <c r="Q97" i="6"/>
  <c r="N97" i="6"/>
  <c r="T96" i="6"/>
  <c r="S96" i="6"/>
  <c r="R96" i="6"/>
  <c r="Q96" i="6"/>
  <c r="N96" i="6"/>
  <c r="T95" i="6"/>
  <c r="S95" i="6"/>
  <c r="R95" i="6"/>
  <c r="Q95" i="6"/>
  <c r="N95" i="6"/>
  <c r="T94" i="6"/>
  <c r="S94" i="6"/>
  <c r="R94" i="6"/>
  <c r="Q94" i="6"/>
  <c r="N94" i="6"/>
  <c r="T93" i="6"/>
  <c r="S93" i="6"/>
  <c r="R93" i="6"/>
  <c r="Q93" i="6"/>
  <c r="N93" i="6"/>
  <c r="T92" i="6"/>
  <c r="S92" i="6"/>
  <c r="R92" i="6"/>
  <c r="Q92" i="6"/>
  <c r="N92" i="6"/>
  <c r="T91" i="6"/>
  <c r="S91" i="6"/>
  <c r="R91" i="6"/>
  <c r="Q91" i="6"/>
  <c r="N91" i="6"/>
  <c r="T86" i="6"/>
  <c r="S86" i="6"/>
  <c r="T85" i="6"/>
  <c r="S85" i="6"/>
  <c r="R85" i="6"/>
  <c r="Q85" i="6"/>
  <c r="N85" i="6"/>
  <c r="T84" i="6"/>
  <c r="S84" i="6"/>
  <c r="R84" i="6"/>
  <c r="Q84" i="6"/>
  <c r="N84" i="6"/>
  <c r="T83" i="6"/>
  <c r="S83" i="6"/>
  <c r="R83" i="6"/>
  <c r="Q83" i="6"/>
  <c r="N83" i="6"/>
  <c r="T82" i="6"/>
  <c r="S82" i="6"/>
  <c r="R82" i="6"/>
  <c r="Q82" i="6"/>
  <c r="N82" i="6"/>
  <c r="T81" i="6"/>
  <c r="S81" i="6"/>
  <c r="R81" i="6"/>
  <c r="Q81" i="6"/>
  <c r="N81" i="6"/>
  <c r="T80" i="6"/>
  <c r="S80" i="6"/>
  <c r="R80" i="6"/>
  <c r="Q80" i="6"/>
  <c r="N80" i="6"/>
  <c r="T79" i="6"/>
  <c r="S79" i="6"/>
  <c r="R79" i="6"/>
  <c r="Q79" i="6"/>
  <c r="N79" i="6"/>
  <c r="T78" i="6"/>
  <c r="S78" i="6"/>
  <c r="R78" i="6"/>
  <c r="Q78" i="6"/>
  <c r="N78" i="6"/>
  <c r="T77" i="6"/>
  <c r="S77" i="6"/>
  <c r="R77" i="6"/>
  <c r="Q77" i="6"/>
  <c r="N77" i="6"/>
  <c r="T72" i="6"/>
  <c r="S72" i="6"/>
  <c r="T71" i="6"/>
  <c r="S71" i="6"/>
  <c r="R71" i="6"/>
  <c r="Q71" i="6"/>
  <c r="N71" i="6"/>
  <c r="T70" i="6"/>
  <c r="S70" i="6"/>
  <c r="R70" i="6"/>
  <c r="Q70" i="6"/>
  <c r="N70" i="6"/>
  <c r="T65" i="6"/>
  <c r="S65" i="6"/>
  <c r="T64" i="6"/>
  <c r="S64" i="6"/>
  <c r="R64" i="6"/>
  <c r="Q64" i="6"/>
  <c r="N64" i="6"/>
  <c r="T59" i="6"/>
  <c r="S59" i="6"/>
  <c r="T58" i="6"/>
  <c r="S58" i="6"/>
  <c r="R58" i="6"/>
  <c r="Q58" i="6"/>
  <c r="N58" i="6"/>
  <c r="T57" i="6"/>
  <c r="S57" i="6"/>
  <c r="R57" i="6"/>
  <c r="Q57" i="6"/>
  <c r="N57" i="6"/>
  <c r="T56" i="6"/>
  <c r="S56" i="6"/>
  <c r="R56" i="6"/>
  <c r="Q56" i="6"/>
  <c r="N56" i="6"/>
  <c r="T55" i="6"/>
  <c r="S55" i="6"/>
  <c r="R55" i="6"/>
  <c r="Q55" i="6"/>
  <c r="N55" i="6"/>
  <c r="T54" i="6"/>
  <c r="S54" i="6"/>
  <c r="R54" i="6"/>
  <c r="Q54" i="6"/>
  <c r="N54" i="6"/>
  <c r="T53" i="6"/>
  <c r="S53" i="6"/>
  <c r="R53" i="6"/>
  <c r="Q53" i="6"/>
  <c r="N53" i="6"/>
  <c r="T48" i="6"/>
  <c r="S48" i="6"/>
  <c r="T47" i="6"/>
  <c r="S47" i="6"/>
  <c r="R47" i="6"/>
  <c r="Q47" i="6"/>
  <c r="N47" i="6"/>
  <c r="T46" i="6"/>
  <c r="S46" i="6"/>
  <c r="R46" i="6"/>
  <c r="Q46" i="6"/>
  <c r="N46" i="6"/>
  <c r="T45" i="6"/>
  <c r="S45" i="6"/>
  <c r="R45" i="6"/>
  <c r="Q45" i="6"/>
  <c r="N45" i="6"/>
  <c r="T44" i="6"/>
  <c r="S44" i="6"/>
  <c r="R44" i="6"/>
  <c r="Q44" i="6"/>
  <c r="N44" i="6"/>
  <c r="T39" i="6"/>
  <c r="S39" i="6"/>
  <c r="T38" i="6"/>
  <c r="S38" i="6"/>
  <c r="R38" i="6"/>
  <c r="Q38" i="6"/>
  <c r="N38" i="6"/>
  <c r="T37" i="6"/>
  <c r="S37" i="6"/>
  <c r="R37" i="6"/>
  <c r="Q37" i="6"/>
  <c r="N37" i="6"/>
  <c r="T36" i="6"/>
  <c r="S36" i="6"/>
  <c r="R36" i="6"/>
  <c r="Q36" i="6"/>
  <c r="N36" i="6"/>
  <c r="T35" i="6"/>
  <c r="S35" i="6"/>
  <c r="R35" i="6"/>
  <c r="Q35" i="6"/>
  <c r="N35" i="6"/>
  <c r="T30" i="6"/>
  <c r="S30" i="6"/>
  <c r="T29" i="6"/>
  <c r="S29" i="6"/>
  <c r="R29" i="6"/>
  <c r="Q29" i="6"/>
  <c r="N29" i="6"/>
  <c r="T28" i="6"/>
  <c r="S28" i="6"/>
  <c r="R28" i="6"/>
  <c r="Q28" i="6"/>
  <c r="N28" i="6"/>
  <c r="T27" i="6"/>
  <c r="S27" i="6"/>
  <c r="R27" i="6"/>
  <c r="Q27" i="6"/>
  <c r="N27" i="6"/>
  <c r="T22" i="6"/>
  <c r="S22" i="6"/>
  <c r="T21" i="6"/>
  <c r="S21" i="6"/>
  <c r="R21" i="6"/>
  <c r="Q21" i="6"/>
  <c r="N21" i="6"/>
  <c r="T20" i="6"/>
  <c r="S20" i="6"/>
  <c r="R20" i="6"/>
  <c r="Q20" i="6"/>
  <c r="N20" i="6"/>
  <c r="T19" i="6"/>
  <c r="S19" i="6"/>
  <c r="R19" i="6"/>
  <c r="Q19" i="6"/>
  <c r="N19" i="6"/>
  <c r="T18" i="6"/>
  <c r="S18" i="6"/>
  <c r="R18" i="6"/>
  <c r="Q18" i="6"/>
  <c r="N18" i="6"/>
  <c r="T17" i="6"/>
  <c r="S17" i="6"/>
  <c r="R17" i="6"/>
  <c r="Q17" i="6"/>
  <c r="N17" i="6"/>
  <c r="T16" i="6"/>
  <c r="S16" i="6"/>
  <c r="R16" i="6"/>
  <c r="Q16" i="6"/>
  <c r="N16" i="6"/>
  <c r="T15" i="6"/>
  <c r="S15" i="6"/>
  <c r="R15" i="6"/>
  <c r="Q15" i="6"/>
  <c r="N15" i="6"/>
  <c r="T14" i="6"/>
  <c r="S14" i="6"/>
  <c r="R14" i="6"/>
  <c r="Q14" i="6"/>
  <c r="N14" i="6"/>
  <c r="T13" i="6"/>
  <c r="S13" i="6"/>
  <c r="R13" i="6"/>
  <c r="Q13" i="6"/>
  <c r="N13" i="6"/>
  <c r="C8" i="6"/>
  <c r="C7" i="6"/>
  <c r="T32" i="5"/>
  <c r="S32" i="5"/>
  <c r="T31" i="5"/>
  <c r="S31" i="5"/>
  <c r="R31" i="5"/>
  <c r="Q31" i="5"/>
  <c r="N31" i="5"/>
  <c r="T30" i="5"/>
  <c r="S30" i="5"/>
  <c r="R30" i="5"/>
  <c r="Q30" i="5"/>
  <c r="N30" i="5"/>
  <c r="T29" i="5"/>
  <c r="S29" i="5"/>
  <c r="R29" i="5"/>
  <c r="Q29" i="5"/>
  <c r="N29" i="5"/>
  <c r="T28" i="5"/>
  <c r="S28" i="5"/>
  <c r="R28" i="5"/>
  <c r="Q28" i="5"/>
  <c r="N28" i="5"/>
  <c r="T27" i="5"/>
  <c r="S27" i="5"/>
  <c r="R27" i="5"/>
  <c r="Q27" i="5"/>
  <c r="N27" i="5"/>
  <c r="T26" i="5"/>
  <c r="S26" i="5"/>
  <c r="R26" i="5"/>
  <c r="Q26" i="5"/>
  <c r="N26" i="5"/>
  <c r="T25" i="5"/>
  <c r="S25" i="5"/>
  <c r="R25" i="5"/>
  <c r="Q25" i="5"/>
  <c r="N25" i="5"/>
  <c r="T24" i="5"/>
  <c r="S24" i="5"/>
  <c r="R24" i="5"/>
  <c r="Q24" i="5"/>
  <c r="N24" i="5"/>
  <c r="T23" i="5"/>
  <c r="S23" i="5"/>
  <c r="R23" i="5"/>
  <c r="Q23" i="5"/>
  <c r="N23" i="5"/>
  <c r="T22" i="5"/>
  <c r="S22" i="5"/>
  <c r="R22" i="5"/>
  <c r="Q22" i="5"/>
  <c r="N22" i="5"/>
  <c r="T21" i="5"/>
  <c r="S21" i="5"/>
  <c r="R21" i="5"/>
  <c r="Q21" i="5"/>
  <c r="N21" i="5"/>
  <c r="T20" i="5"/>
  <c r="S20" i="5"/>
  <c r="R20" i="5"/>
  <c r="Q20" i="5"/>
  <c r="N20" i="5"/>
  <c r="T15" i="5"/>
  <c r="S15" i="5"/>
  <c r="T14" i="5"/>
  <c r="S14" i="5"/>
  <c r="R14" i="5"/>
  <c r="Q14" i="5"/>
  <c r="N14" i="5"/>
  <c r="T13" i="5"/>
  <c r="S13" i="5"/>
  <c r="R13" i="5"/>
  <c r="Q13" i="5"/>
  <c r="N13" i="5"/>
  <c r="C8" i="5"/>
  <c r="C7" i="5"/>
</calcChain>
</file>

<file path=xl/sharedStrings.xml><?xml version="1.0" encoding="utf-8"?>
<sst xmlns="http://schemas.openxmlformats.org/spreadsheetml/2006/main" count="862" uniqueCount="248">
  <si>
    <t>NAVODILA ZA IZPOLNITEV PREDRAČUNA – SEZNAMA  RAZPISANEGA BLAGA  (OBR-8a)</t>
  </si>
  <si>
    <t>1. Ponudnik mora  Predračun - Seznama razpisanega blaga (OBR – 8a) izpolniti, natisniti in natisnjeni izvod podpisati in žigosati.</t>
  </si>
  <si>
    <t>2. Ponudnik k ponudbi predloži Predračun - Seznam razpisanega blaga (lastni natis izpolnjenega predračuna iz OBR-8a) v pisni in obvezno tudi v elektronski obliki - na CD-ju ali USB ključku (v primeru enostavnega postopka ob elektronski oddaji ponudbe ponudniki dajo xls. datoteko in scan natisnjene verzije - pdf datoteko kot priponko k elektronski ponudbi).</t>
  </si>
  <si>
    <t>3. Ponudnik mora v »Predračun - Seznam razpisanega blaga« (exelova datoteka)  pri vrstah blaga, ki jih ponuja (v polja obarvana z rumeno barvo) obvezno vpisati naslednje podatke:</t>
  </si>
  <si>
    <t>Opcija 1:</t>
  </si>
  <si>
    <t>o    veljavna cena brez DDV/EM</t>
  </si>
  <si>
    <t>o    popust (stopnja fiksnega popusta)</t>
  </si>
  <si>
    <t>o    stopnjo DDV</t>
  </si>
  <si>
    <t>o    proizvajalca ponujenega blaga / izvajalca storitve</t>
  </si>
  <si>
    <t xml:space="preserve">o    ponudnikov naziv blaga / storitve </t>
  </si>
  <si>
    <t>o    EAN kodo ponujenega blaga / storitve (če jo ima)</t>
  </si>
  <si>
    <t>o    kataloško številko ponujenega blaga / storitve (če jo ima)</t>
  </si>
  <si>
    <t>Ceno brez DDV/EM, ceno z DDV/EM in vrednost z DDV izračuna aplikacija sama na osnovi predhodno vpisanih podatkov.</t>
  </si>
  <si>
    <t>Opcija 2 (velja pri sukcesivnih nabavah, večinoma medicinskega potrošnega materiala; ko je v predračunu odprta opcija vnosa cene za prijavljeno pakiranje in vnosa št. enot (EM) v prijavljenem pakiranju</t>
  </si>
  <si>
    <t xml:space="preserve">o    veljavna cena brez DDV za ponujeno pakiranje    </t>
  </si>
  <si>
    <t>o    št. enot (enot mere naročnika) v ponujenem pakiranju</t>
  </si>
  <si>
    <t xml:space="preserve">o    popust </t>
  </si>
  <si>
    <t>o    ponudnikov naziv blaga / storitve</t>
  </si>
  <si>
    <t>Opcija 3 (velja ob odpiranjih konkurence na podlagi sklenjenega okvirnega sporazuma in že priznani sposobnosti za blago / storitev)</t>
  </si>
  <si>
    <t>o    veljavna cena brez DDV/EM (v primeru, da gre za sukcesivne nabave blaga pa veljavno ceno brez DDV za ponujeno pakiranje in št. enot (enot mere naročnika) v ponujenem pakiranju)</t>
  </si>
  <si>
    <t xml:space="preserve">4. Ponudnik mora obvezno izpolniti tudi delovni list: »Podatki o ponudniku«. </t>
  </si>
  <si>
    <t>5. Ponudnik ne sme preimenovati, kopirati ali kako drugače spreminjati datoteke s Seznamom razpisanega blaga zaradi nadaljnje programske obdelave podatkov!</t>
  </si>
  <si>
    <t xml:space="preserve">6. OPOMBE: </t>
  </si>
  <si>
    <t xml:space="preserve">o    naročnik ne odgovarja za morebitne napake pri podajanju posameznih cen, št. enot v prijavljenem pakiranju in davčnih stopenj;  </t>
  </si>
  <si>
    <t>o    cena brez DDV mora vsebovati vse stroške, popuste, rabate.</t>
  </si>
  <si>
    <t>Podatki naročnika</t>
  </si>
  <si>
    <t>Naročnik:</t>
  </si>
  <si>
    <t>JN št.:</t>
  </si>
  <si>
    <t>Predmet JN:</t>
  </si>
  <si>
    <t>Obdobje priznane sposobnosti in usposobljenosti:</t>
  </si>
  <si>
    <t>Obdobje JN:</t>
  </si>
  <si>
    <t>Vrsta postopka JN:</t>
  </si>
  <si>
    <t>Okvirni sporazumi:</t>
  </si>
  <si>
    <t>Vrsta predmeta JN:</t>
  </si>
  <si>
    <t>Status:</t>
  </si>
  <si>
    <t>Splošna bolnišnica Novo mesto</t>
  </si>
  <si>
    <t>16-33/18</t>
  </si>
  <si>
    <t>Medicinski potrošni material za izvajanje endoskopij in bronhoskopij</t>
  </si>
  <si>
    <t>naročilo male vrednosti</t>
  </si>
  <si>
    <t>Ne</t>
  </si>
  <si>
    <t>BLAGO</t>
  </si>
  <si>
    <t>Aplikacija Javna naročila, različica 2.3.4</t>
  </si>
  <si>
    <t>Podatki o ponudniku</t>
  </si>
  <si>
    <t>Naziv:</t>
  </si>
  <si>
    <t>Naslov:</t>
  </si>
  <si>
    <t>Identifikacijska številka za DDV:</t>
  </si>
  <si>
    <t>Telefon:</t>
  </si>
  <si>
    <t>Faks:</t>
  </si>
  <si>
    <t>Kontaktna oseba:</t>
  </si>
  <si>
    <t>Elektronski naslov:</t>
  </si>
  <si>
    <t>Strokovne zahteve naročnika</t>
  </si>
  <si>
    <t>Strokovne zahteve naročnika se nahajajo v razpisni dokumentaciji, in sicer v Prilogi 1.</t>
  </si>
  <si>
    <t>Seznam razpisanega blaga za sklop:</t>
  </si>
  <si>
    <t>I.</t>
  </si>
  <si>
    <t>POTROŠNI MATERIAL ZA IZVAJANJE BRONHOSKOPIJ</t>
  </si>
  <si>
    <t>*</t>
  </si>
  <si>
    <t>1.</t>
  </si>
  <si>
    <t>podsklop: POTROŠNI MATERIAL ZA BRONHOSKOPE, proizvajalca Olympus</t>
  </si>
  <si>
    <t>ZAPRT</t>
  </si>
  <si>
    <t>POTROŠNI MATERIAL ZA BRONHOSKOPE, proizvajalca Olympus</t>
  </si>
  <si>
    <t>EOB</t>
  </si>
  <si>
    <t>Zap. št.</t>
  </si>
  <si>
    <t>Naziv blaga</t>
  </si>
  <si>
    <t>Funkcionalno in kakovostno enakovredni kot Olympus</t>
  </si>
  <si>
    <t>Lastnost 2</t>
  </si>
  <si>
    <t>Lastnost 3</t>
  </si>
  <si>
    <t>Lastnost 4</t>
  </si>
  <si>
    <t>EM</t>
  </si>
  <si>
    <t>Količina</t>
  </si>
  <si>
    <t>Št. vzorcev</t>
  </si>
  <si>
    <t>Var.</t>
  </si>
  <si>
    <t>Cena brez DDV za ponujeno pakiranje</t>
  </si>
  <si>
    <t>Št.enot (količina) v ponujenem pakiranju</t>
  </si>
  <si>
    <t>Veljavna cena brez DDV</t>
  </si>
  <si>
    <t>Popust</t>
  </si>
  <si>
    <t>Stopnja DDV</t>
  </si>
  <si>
    <t>Cena brez DDV</t>
  </si>
  <si>
    <t>Cena z DDV</t>
  </si>
  <si>
    <t>Vrednost brez DDV</t>
  </si>
  <si>
    <t>Vrednost z DDV</t>
  </si>
  <si>
    <t>Proizvajalec</t>
  </si>
  <si>
    <t>Ponudnikov naziv blaga</t>
  </si>
  <si>
    <t>EAN</t>
  </si>
  <si>
    <t>Kataloška številka</t>
  </si>
  <si>
    <t>Opomba</t>
  </si>
  <si>
    <t/>
  </si>
  <si>
    <t>Ventil  biopsijski</t>
  </si>
  <si>
    <t>MAY210</t>
  </si>
  <si>
    <t>KOS</t>
  </si>
  <si>
    <t>Ventil sukcijski</t>
  </si>
  <si>
    <t>MAY209</t>
  </si>
  <si>
    <t>Skupaj:</t>
  </si>
  <si>
    <t>2.</t>
  </si>
  <si>
    <t>podsklop: POTROŠNI MATERIAL ZA IZVAJANJE BRONHOSKOPIJ</t>
  </si>
  <si>
    <t>ODPRT</t>
  </si>
  <si>
    <t>Krtačka citološka, dol. ščetke 10 mm, premer ščetke 2.0 mm</t>
  </si>
  <si>
    <t>ščetinice iz nylona, za del. kanal 2.0mm, dolžine 1150 mm, radiopačna, oplaščeno vodilo, za enkratno uporabo, posamezno sterilno pakirana</t>
  </si>
  <si>
    <t xml:space="preserve">Igla  aspiracijska biopsijska, dol. igle 13 mm, 21G </t>
  </si>
  <si>
    <t>set 6 igel za TBNA punkcijo, za delovni kanal 2,0 mm, dolžina 1050 mm, za enkratno uporabo</t>
  </si>
  <si>
    <t>kompatibilne z vodilom pod zap. št. 3</t>
  </si>
  <si>
    <t>Vodilo za tbna iglo, dol. 1050 mm</t>
  </si>
  <si>
    <t>Kovinsko vodilo za večkratno uporabo, za delovni kanal 2.0.mm, radiopačno, z nastavkom za brizgo</t>
  </si>
  <si>
    <t>kompatibilno z aspiracijsko iglo pod zap. št. 2</t>
  </si>
  <si>
    <t>Krtačka za čiščenje delovnega kanala, dol. 950mm</t>
  </si>
  <si>
    <t>obojestranska,  za delovni kanal  2,0mm- 3,2mm, na proksimalnem in distalnem delu ščetke plastična kapica za zaščito del, kanala endoskopa, za enkratno uporabo, posamezno pakirano</t>
  </si>
  <si>
    <t>Klešče biopsijske, dolžina 1150mm, za del. Kanal 2.0 mm</t>
  </si>
  <si>
    <t xml:space="preserve">ovalna čeljust z oknom, glavica kleščic z nihajnim mehanizmom za tangentialni odvzem tkiva, oplaščeno vodilo,  za enkratno uporabo, sterilno pakiranje </t>
  </si>
  <si>
    <t>Klešče biopsijske z iglo, dolžina 1150mm, za del. Kanal 2.0 mm</t>
  </si>
  <si>
    <t xml:space="preserve">ovalna čeljust z oknom in centralno iglico, glavica kleščic z nihajnim mehanizmom za tangentialni odvzem tkiva, oplaščeno vodilo , za enkratno uporabo, sterilno pakiranje </t>
  </si>
  <si>
    <t>Kleščice biopsijske, dolžina 1050mm, za delovni kanal 2,0 mm</t>
  </si>
  <si>
    <t>Kleščice za biopsijo za večkratno uporabo, rotacijske, okrogla čeljust z oknom, primerne za avtoklaviranje</t>
  </si>
  <si>
    <t>Kleščice biopsijske, dolžina 1050mm, za delovni kanal min. 2,6 mm</t>
  </si>
  <si>
    <t xml:space="preserve">Kleščice za biopsijo za večkratno uporabo, okrogla čeljust z oknom. Primerne morajo biti za sterilizacijo z avtoklavom.  </t>
  </si>
  <si>
    <t>Set za diagnostiko</t>
  </si>
  <si>
    <t>Set mora vsebovati:
- kateter; 
- biopsijskimi kleščicami;
- 2x stoper  za delovni kanal 2,0mm, dolžina 1050 mm, za enkratno uporabo;
- citološka ščetka.</t>
  </si>
  <si>
    <t>Mrežica za odstranjevanje tujkov, dol. 1550mm, za kanal bronhoskopa premera 2 mm</t>
  </si>
  <si>
    <t>Igla citološka tbna , 21g, dolžina igle 2cm</t>
  </si>
  <si>
    <t>za delovni kanal 2,0mm, fleksibilna, ostra, z integriranim ročajem, za enkratno uporabo, sterilno</t>
  </si>
  <si>
    <t>Igla histološka tbna, dolžina 1150mm</t>
  </si>
  <si>
    <t>za delovni kanal 2,0 mm, notranja igla 21G, zunanja igla 19G, skupna dolžina igel 18mm, z integriranim ročajem in dvostopenjskim varnostnim mehanizmom, za enkratno uporabo, sterilno pakiranje</t>
  </si>
  <si>
    <t>II.</t>
  </si>
  <si>
    <t>POTROŠNI MATERIAL ZA IZVAJANJE ENDOSKOPIJ</t>
  </si>
  <si>
    <t>podsklop: ZANKE ZA POLIPEKTOMIJO</t>
  </si>
  <si>
    <t>ZANKE ZA POLIPEKTOMIJO</t>
  </si>
  <si>
    <t>Kratek opis</t>
  </si>
  <si>
    <t>Zanka za polipektomijo, premer zanke 10 MM, standardna žica</t>
  </si>
  <si>
    <t>Za enkratno uporabo,srednje trda, široko ovalno odpiranje, dolžina 2200-2300 mm, za delovni kanal 2,8mm integriran ročaj z merilnimi oznakami in priklopom na elektrokirurško enoto, za enkratno uporabo, sterilno</t>
  </si>
  <si>
    <t>Zanka za polipektomijo, premer zanke  15 MM, standardna žica</t>
  </si>
  <si>
    <t>Za enkratno uporabo, srednje trda,široko ovalno odpiranje, dolžina 2200-2300 mm, za delovni kanal 2,8mm, integriran ročaj z merilnimi oznakami in priklopom na elektrokirurško enoto, za enkratno uporabo, sterilno</t>
  </si>
  <si>
    <t>Zanka za polipektomijo, premer zanke  25 MM, standardna žica</t>
  </si>
  <si>
    <t>Za enkratno uporabo, srednje trda, široko ovalno odpiranje, dolžina 2200-2300 mm, za delovni kanal 2,8mm, integriran ročaj z merilnimi oznakami in priklopom na elektrokirurško enoto, za enkratno uporabo, sterilno,</t>
  </si>
  <si>
    <t>Zanka za polipektomijo, premer zanke  10 MM, mehka žica</t>
  </si>
  <si>
    <t>mehka, ovalno odpiranje, za delovni kanal 2,8 mm, dolžina 2200- 2300 mm, pletena žica, integriran ročaj z merilnimi oznakami in priklopom na elektrokirurško enoto, za enkratno uporabo, sterilno</t>
  </si>
  <si>
    <t>Zanka za polipektomijo, premer zanke  15 MM, mehka žica</t>
  </si>
  <si>
    <t>Zanka za polipektomijo, mono, premer zanke 10 mm</t>
  </si>
  <si>
    <t>monofilamentna zanka, trda, široko ovalno odpiranje, za delovni kanal 2,8 mm, dolžina 2200- 2300 mm, integriran ročaj z možnostjo priklopa na elektrokirurško enoto, za enkratno uporabo, sterilno</t>
  </si>
  <si>
    <t>Zanka za polipektomijo, mono, premer zanke 15mm</t>
  </si>
  <si>
    <t>Zanka za polipektomijo, heksogenalna, premer zanke 10mm</t>
  </si>
  <si>
    <t xml:space="preserve">srednje trda, pletena, dolžina 2200 – 2300 mm, za delovni kanal 2,8 mm, integriran ročaj z možnostjo priklopa na elektrokirurško enoto, za enkratno uporabo, sterilno </t>
  </si>
  <si>
    <t xml:space="preserve">Zanka za polipektomijo, heksogenalna, premer zanke 15mm </t>
  </si>
  <si>
    <t xml:space="preserve">srednje trda,heksogenalna, pletena, dolžina 2200 – 2300 mm, za delovni kanal 2,8 mm, integriran ročaj z možnostjo priklopa na elektrokirurško enoto, za enkratno uporabo, sterilno </t>
  </si>
  <si>
    <t>podsklop: KLEŠČICE BIOPSIJSKE</t>
  </si>
  <si>
    <t>KLEŠČICE BIOPSIJSKE</t>
  </si>
  <si>
    <t xml:space="preserve"> Kleščice biopsijske, vroče,  dolžina 2200-2400 mm </t>
  </si>
  <si>
    <t>Za enkratno uporabo, za delovni kanal 2,8mm, ovalne, integriran roča z priklopom na elektrokirurško enoto, sterilne</t>
  </si>
  <si>
    <t xml:space="preserve"> Kleščice biopsijske brez igle, dolžina 1550-1800 mm</t>
  </si>
  <si>
    <t>ovalna čeljust z oknom, glavica kleščic z nihajnim mehanizmom, oplaščeno vodilo,  za delovni kanal 2,8 mm, za enkratno uporabo, sterilno</t>
  </si>
  <si>
    <t xml:space="preserve"> Kleščice biopsijske brez igle, dolžina 2200-2400 mm</t>
  </si>
  <si>
    <t>ovalna čeljust z oknom, glavica kleščic z nihajnim mehanizmom, oplaščeno vodilo, za delovni kanal 2,8 mm, za enkratno uporabo, sterilno</t>
  </si>
  <si>
    <t>3.</t>
  </si>
  <si>
    <t>podsklop: KLIPI IN VODILA ZA KLIPE</t>
  </si>
  <si>
    <t>KLIPI IN VODILA ZA KLIPE</t>
  </si>
  <si>
    <t>Vodilo za klipe, dol. 2300mm, za delovni kanal 2,8m</t>
  </si>
  <si>
    <t>Za večkratno uporabo (možnost sterilizacije), sterilno</t>
  </si>
  <si>
    <t>Klipi kovinski, kot 90°</t>
  </si>
  <si>
    <t>Za enkratno uporabo, uporaba skupaj z vodilom, dolgi, sterilni</t>
  </si>
  <si>
    <t>Klipi kovinski, kot 135°</t>
  </si>
  <si>
    <t>Za enkratno uporabo, uporaba skupaj z vodilom,dolgi, sterilni</t>
  </si>
  <si>
    <t>Klip za hemostazo, prednaložen</t>
  </si>
  <si>
    <t>prednaložen klip na vodilu za takojšnjo uporabo, omogočeno večkratno odpiranje in zapiranje, možnost rotacije 360,odpiranje v širini približno 11 mm, MR kompatibilen, zaščiteno vodilo z plastičnim katetrom, za delovni kanal 2,8 mm, dolžina 2200 – 2400 mm, za enkratno uporabo, sterilno</t>
  </si>
  <si>
    <t>4.</t>
  </si>
  <si>
    <t>podsklop: ZANKE LOOP IN VODILA</t>
  </si>
  <si>
    <t>ZANKE LOOP IN VODILA</t>
  </si>
  <si>
    <t>Vodilo z ovojem za loop</t>
  </si>
  <si>
    <t>Za večkratno uporabo, možnost sterilizacije, za delovni kanal 2,8mm, dolžine 2300mm</t>
  </si>
  <si>
    <t>Zanke loop, premer 20mm</t>
  </si>
  <si>
    <t>Kompatibilne z vodilom z ovojem za loop (zap.št. 1)</t>
  </si>
  <si>
    <t>Zanke loop, premer 30mm</t>
  </si>
  <si>
    <t>Zanka loop, prednaložena</t>
  </si>
  <si>
    <t>zanka iz najlona,prednaložena na vodilo za takojšnjo uporabo, z integriranim ročajem, premer zanke 30mm, za delovni kanal 2,8 mm, dolžina 2200 – 2300mm, za enkratno uporabo, sterilno</t>
  </si>
  <si>
    <t>5.</t>
  </si>
  <si>
    <t>podsklop: POTROŠNI MATERIAL ZA ERCP PREISKAVE</t>
  </si>
  <si>
    <t>POTROŠNI MATERIAL ZA ERCP PREISKAVE</t>
  </si>
  <si>
    <t>Lastnost 1</t>
  </si>
  <si>
    <t>Papilotom 3 lumenski, dol. 1700-2000 mm</t>
  </si>
  <si>
    <t>Za enkratno uporabo, 3lumenski, za delovni kanal 2,8mm(3,8), kompatibilen z vodilno žico 0,035“, premer distalnega konca 4.5Fr.,dolžina rezalne žice 30mm,dolžina konice 7mm, sterilno</t>
  </si>
  <si>
    <t xml:space="preserve">Kateter balon 3 lumenski, dol. 1800-2000mm </t>
  </si>
  <si>
    <t>Za enkratno uporabo, 3lumenski, dolžina 1900mm(+/-5%), za delovni kanal 2,8 mm(3,8), velikost balona od 8,5 do 15mm, sterilno, kompatibilen z vodilno žico 0,035“. Omogočati mora brizganje kontrasta nad balonom.</t>
  </si>
  <si>
    <t>Žica vodilna, dol. 4500mm,  0,035"</t>
  </si>
  <si>
    <t>Za enkratno uporabo, dolžina 4500mm,ravna, dolžina hidrofilnega konca 70mm, debelina 0,035“, sterilno</t>
  </si>
  <si>
    <t>Kanila za ERCP preiskave, 4,5 FR</t>
  </si>
  <si>
    <t>Za enkratno uporabo, 2lumenska, dolžina 1700-2000mm,  kompatibilno z vodilno žico 0,035“</t>
  </si>
  <si>
    <t>Kanila  za ERCP preiskave, 2,5 FR</t>
  </si>
  <si>
    <t>Za enkratno uporabo, dolžina1900-2000mm,  kompatibilno z vodilno žico 0,035“ pod zap. št. 3</t>
  </si>
  <si>
    <t>Nastavek za kanilo za ERCP preiskave</t>
  </si>
  <si>
    <t>Za enkratno uporabo, sterilen</t>
  </si>
  <si>
    <t>6.</t>
  </si>
  <si>
    <t>podsklop: LITOTRIPTOR KOMPLET</t>
  </si>
  <si>
    <t>LITOTRIPTOR KOMPLET</t>
  </si>
  <si>
    <t>Litotriptor komplet, dol.: 2000 mm</t>
  </si>
  <si>
    <t>Za enkratno uporabo, sterilen , za delovni kanal 3,8mm. Komplet mora sestavljati: 
- košarica premera 35mm;
- kateter in ročaj.</t>
  </si>
  <si>
    <t>7.</t>
  </si>
  <si>
    <t>podsklop: IGLA SKLEROZACIJSKA</t>
  </si>
  <si>
    <t>IGLA SKLEROZACIJSKA</t>
  </si>
  <si>
    <t>Igla sklerozacijska za zgornja prebavila, dol. 1700-1800mm</t>
  </si>
  <si>
    <t>debelina igle 22-23G- 0,6-0,7 mm,dolžina igle 4,0- 5,0 mm, ostra konica igle z daljšim poševnim rezom, povečan notranji lumen igle za lažje brizganje viskoznih tekočin, kompakten zunanji ovoj igle, ergonomičen ročaj z klik mehanizmom, za lažje upravljanje z eno roko, za delovni kanal 2,8 mm, za enkratno uporabo, sterilno</t>
  </si>
  <si>
    <t>Igla sklerozacijska za spodnja prebavila, dol. 2200-2400mm</t>
  </si>
  <si>
    <t>debelina igle 22-23G- 0,6-0,7 mm,dolžina igle 4,0- 5,0 mm, ostra konica igle z krajšim poševnim rezom, povečan notranji lumen igle, kompakten zunanji ovoj igle, ergonomičen ročaj z klik mehanizmom, dolžina 2300 mm(+/-5%), za delovni kanal 2,8 mm, za enkratno uporabo, sterilno</t>
  </si>
  <si>
    <t>8.</t>
  </si>
  <si>
    <t>podsklop: PRIPOMOČKI ZA ODSTRANJEVANJE TUJKOV</t>
  </si>
  <si>
    <t>PRIPOMOČKI ZA ODSTRANJEVANJE TUJKOV</t>
  </si>
  <si>
    <t>Zanka za lovljenje polipov</t>
  </si>
  <si>
    <t>zanka z integrirano perforirano vrečko, premera približno 35mm, ovalne oblike, za delovni kanal 2,8mm, dolžina 2200-2300 mm, za enkratno uporabo, sterilno</t>
  </si>
  <si>
    <t>Mrežica za odstranjevanje tujkov, ovalna,  srednja velikost 3,0x6 cm</t>
  </si>
  <si>
    <t>standardna,  dolžina 2300mm, z integriranim ročnikom, za enkratno uporabo, sterilno</t>
  </si>
  <si>
    <t>Mrežica za odstranjevanje tujkov, osmerokotna, velikost 4,0x5,5cm</t>
  </si>
  <si>
    <t>dolžina 2300mm, z integriranim ročnikom, za enkratno uporabo, sterilno</t>
  </si>
  <si>
    <t>Mrežica za odstranjevanje tujkov, ovalna, velikost 4,0x8,0 cm</t>
  </si>
  <si>
    <t>dolžina 1600mm, za enkratno uporabo, z integriranim ročnikom, sterilno</t>
  </si>
  <si>
    <t>Cev endoskopa, ovojna,  dolžina cevi 25cm, za endoskop premera 8,6-10mm</t>
  </si>
  <si>
    <t>kompatibilno z endoskopom premera 8,6-10mm, premer cevi 16,7mm(ID)/19,5mm(OD), dolžina cevi 25cm</t>
  </si>
  <si>
    <t xml:space="preserve">Cev endoskopa, ovojna, dolžina cevi 25cm, za endoskop premera 10mm-11,7mm </t>
  </si>
  <si>
    <t>kompatibilno z endoskopom premera 10mm-11,7mm, premer cevi 16,7mm(ID)/19,5mm(OD), dolžina cevi 25cm</t>
  </si>
  <si>
    <t>Cev endoskopa, ovojna, dolžina cevi 50cm, za endoskop premera 8,6-10mm</t>
  </si>
  <si>
    <t>kompatibilno z endoskopom premera 8,6-10mm, premer cevi 16,7mm(ID)/19,5mm(OD), dolžina cevi 50cm</t>
  </si>
  <si>
    <t>Cev endoskopa,  ovojna, dolžina cevi 50cm,  za endoskop premera 10mm-11,7mm</t>
  </si>
  <si>
    <t>kompatibilno z endoskopom: 10mm-11,7mm, premer cevi 16,7mm(ID)/19,5mm(OD), dolžina cevi 50cm</t>
  </si>
  <si>
    <t xml:space="preserve"> Kleščice za odstranjevanje tujkov, dolžine 1600-1800mm </t>
  </si>
  <si>
    <t xml:space="preserve">Nazobčane (aligatorke), za delovni kanal 2,8mm, premer odprtja kleščic do 15mm, za večkratno uporabo, sterilno </t>
  </si>
  <si>
    <t>9.</t>
  </si>
  <si>
    <t>podsklop: OSTALI POTROŠNI MATERIAL ZA KOLONO-GASTRO PREISKAVE</t>
  </si>
  <si>
    <t>OSTALI POTROŠNI MATERIAL ZA KOLONO-GASTRO PREISKAVE</t>
  </si>
  <si>
    <t>Elektroda nevtralna, dvopolna,  za elektrokir. enoto za Olympus ESG-100</t>
  </si>
  <si>
    <t>Za enkratno uporabo, kompatibilno s sistemom za  elektrosekcijo  Oympus  ESG-100, dvopolne</t>
  </si>
  <si>
    <t>Ustnik za preprečevanje ugriza</t>
  </si>
  <si>
    <t>za odrasle, kompatibilen z endoskopi, za večkratno uporabo, primeren za sterilizacijo v avtoklavu</t>
  </si>
  <si>
    <t>Ustnik za preprečevanje ugriza, s trakom</t>
  </si>
  <si>
    <t>za odrasle, kompatibilen z endoskopi, za enktratno uporabo, z nameščenim trakom za lažjo namestitev</t>
  </si>
  <si>
    <t>Adapter za balonček pri EUZ</t>
  </si>
  <si>
    <t>Za aplikacijo balončka pri endo-uz</t>
  </si>
  <si>
    <t>Balončki za EUZ</t>
  </si>
  <si>
    <t>balončki za enkratno uporabo za endo-uz, model JF UM 20</t>
  </si>
  <si>
    <t>Vrečka za zbiranje aspirata</t>
  </si>
  <si>
    <t>vrečka z gelom, integriran pokrov s tesnilnim zamaškom in nepovratnim antibakterijskim filtrom, 2000 ml, za enkratno uporabo</t>
  </si>
  <si>
    <t>Nastavek distalni za zaznavanje polipov</t>
  </si>
  <si>
    <t>distalni nastavek za boljšo vidljivost, boljše zaznavanje polipov, distalni premer 11,2 mm, za enkratno uporabo</t>
  </si>
  <si>
    <t>Krtačka za čiščenje kanalov endoskopa</t>
  </si>
  <si>
    <t xml:space="preserve"> Obojestranska, dolžina 1800 - 2300mm, za delovni kanal 2,0mm- 4,2mm, zaščitna kapica za zažčito delovnega kanala endoskopa, za enkratno uporabo, posamezno pakiranje</t>
  </si>
  <si>
    <t>Krtačka za čiščenje kanalov endoskopa, mala  - kratka</t>
  </si>
  <si>
    <t>Za večkratno uporabo, kratka, za delovni kanal 2,0-6,0mm, dolga 30-40 mm, primerna za sterilizacijo v avtoklavu</t>
  </si>
  <si>
    <t>Zamaški za delovni kanal endoskopa</t>
  </si>
  <si>
    <t>biopsijska valvula za delovni kanal endoskopa za enkratno uporabo, sterilna</t>
  </si>
  <si>
    <t>Kanila gibljiva za ERCP preiskave</t>
  </si>
  <si>
    <t>z možnostjo upogibanja za 85ºnavzgor in 25º navzdol, radiopačen, za vodilno žico 0,035", z nastavkom za brizganje kontrasta,za delovni kanal 3,2 mm, za enkratno uporabo, sterilno</t>
  </si>
  <si>
    <t>Marker op polja z endoskopskim uvajanjem</t>
  </si>
  <si>
    <t>trajno obstojen, sterilen, predhodno pakiran v brizgo ca. 5 ml z zaščito pred iztekom, za enkratno uporabo</t>
  </si>
  <si>
    <t>Zbiralnik odstranjenih polipov</t>
  </si>
  <si>
    <t>sterilen; iz materialov, ki omogočajo pregled košarice brez odstranjevanja - prozorno ohišje; selektivnost (gostota) lovilne košarice mora biti dovolj velika, da zadrži tudi manjše polipe; možnost menjave lovilne košarice med posegom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</si>
</sst>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;#,##0.0000;"/>
    <numFmt numFmtId="165" formatCode="0.0000%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Small Fonts"/>
      <charset val="238"/>
    </font>
    <font>
      <b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D2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1" fillId="0" borderId="1">
      <alignment horizontal="left" vertical="center" wrapText="1"/>
    </xf>
    <xf numFmtId="0" fontId="3" fillId="2" borderId="0">
      <alignment horizontal="left" vertical="center"/>
    </xf>
  </cellStyleXfs>
  <cellXfs count="82">
    <xf numFmtId="0" fontId="0" fillId="0" borderId="0" xfId="0"/>
    <xf numFmtId="0" fontId="1" fillId="0" borderId="0" xfId="1">
      <alignment horizontal="left" vertical="center"/>
    </xf>
    <xf numFmtId="0" fontId="2" fillId="0" borderId="0" xfId="2">
      <alignment horizontal="left" vertical="center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6" xfId="4" applyBorder="1">
      <alignment horizontal="left" vertical="center"/>
    </xf>
    <xf numFmtId="0" fontId="3" fillId="2" borderId="7" xfId="4" applyBorder="1">
      <alignment horizontal="left" vertical="center"/>
    </xf>
    <xf numFmtId="0" fontId="1" fillId="0" borderId="8" xfId="3" applyBorder="1" applyAlignment="1">
      <alignment horizontal="right" vertical="center" wrapText="1"/>
    </xf>
    <xf numFmtId="0" fontId="4" fillId="0" borderId="9" xfId="3" applyFont="1" applyBorder="1">
      <alignment horizontal="left" vertical="center" wrapText="1"/>
    </xf>
    <xf numFmtId="0" fontId="1" fillId="0" borderId="10" xfId="3" applyBorder="1" applyAlignment="1">
      <alignment horizontal="right" vertical="center" wrapText="1"/>
    </xf>
    <xf numFmtId="0" fontId="4" fillId="0" borderId="11" xfId="3" applyFont="1" applyBorder="1">
      <alignment horizontal="left" vertical="center" wrapText="1"/>
    </xf>
    <xf numFmtId="0" fontId="1" fillId="0" borderId="12" xfId="3" applyBorder="1" applyAlignment="1">
      <alignment horizontal="right" vertical="center" wrapText="1"/>
    </xf>
    <xf numFmtId="0" fontId="4" fillId="0" borderId="13" xfId="3" applyFont="1" applyBorder="1" applyProtection="1">
      <alignment horizontal="left" vertical="center" wrapText="1"/>
      <protection locked="0"/>
    </xf>
    <xf numFmtId="0" fontId="4" fillId="4" borderId="9" xfId="3" applyFont="1" applyFill="1" applyBorder="1" applyProtection="1">
      <alignment horizontal="left" vertical="center" wrapText="1"/>
      <protection locked="0"/>
    </xf>
    <xf numFmtId="0" fontId="4" fillId="4" borderId="11" xfId="3" applyFont="1" applyFill="1" applyBorder="1" applyProtection="1">
      <alignment horizontal="left" vertical="center" wrapText="1"/>
      <protection locked="0"/>
    </xf>
    <xf numFmtId="0" fontId="4" fillId="4" borderId="13" xfId="3" applyFont="1" applyFill="1" applyBorder="1" applyProtection="1">
      <alignment horizontal="left" vertical="center" wrapText="1"/>
      <protection locked="0"/>
    </xf>
    <xf numFmtId="0" fontId="3" fillId="2" borderId="14" xfId="4" applyBorder="1">
      <alignment horizontal="left" vertical="center"/>
    </xf>
    <xf numFmtId="0" fontId="1" fillId="5" borderId="15" xfId="3" applyFill="1" applyBorder="1">
      <alignment horizontal="left" vertical="center" wrapText="1"/>
    </xf>
    <xf numFmtId="0" fontId="1" fillId="5" borderId="16" xfId="3" applyFill="1" applyBorder="1">
      <alignment horizontal="left" vertical="center" wrapText="1"/>
    </xf>
    <xf numFmtId="0" fontId="1" fillId="5" borderId="17" xfId="3" applyFill="1" applyBorder="1">
      <alignment horizontal="left" vertical="center" wrapText="1"/>
    </xf>
    <xf numFmtId="0" fontId="1" fillId="0" borderId="18" xfId="3" applyBorder="1">
      <alignment horizontal="left" vertical="center" wrapText="1"/>
    </xf>
    <xf numFmtId="0" fontId="1" fillId="0" borderId="18" xfId="3" applyBorder="1" applyAlignment="1">
      <alignment horizontal="center" vertical="center" wrapText="1"/>
    </xf>
    <xf numFmtId="3" fontId="1" fillId="0" borderId="18" xfId="3" applyNumberFormat="1" applyBorder="1" applyAlignment="1">
      <alignment horizontal="right" vertical="center" wrapText="1"/>
    </xf>
    <xf numFmtId="164" fontId="1" fillId="4" borderId="18" xfId="3" applyNumberFormat="1" applyFill="1" applyBorder="1" applyAlignment="1" applyProtection="1">
      <alignment horizontal="right" vertical="center" wrapText="1"/>
      <protection locked="0"/>
    </xf>
    <xf numFmtId="3" fontId="1" fillId="4" borderId="18" xfId="3" applyNumberFormat="1" applyFill="1" applyBorder="1" applyAlignment="1" applyProtection="1">
      <alignment horizontal="right" vertical="center" wrapText="1"/>
      <protection locked="0"/>
    </xf>
    <xf numFmtId="164" fontId="1" fillId="0" borderId="18" xfId="3" applyNumberFormat="1" applyBorder="1" applyAlignment="1" applyProtection="1">
      <alignment horizontal="right" vertical="center" wrapText="1"/>
      <protection hidden="1"/>
    </xf>
    <xf numFmtId="165" fontId="1" fillId="4" borderId="18" xfId="3" applyNumberFormat="1" applyFill="1" applyBorder="1" applyAlignment="1" applyProtection="1">
      <alignment horizontal="right" vertical="center" wrapText="1"/>
      <protection locked="0"/>
    </xf>
    <xf numFmtId="166" fontId="1" fillId="4" borderId="18" xfId="3" applyNumberFormat="1" applyFill="1" applyBorder="1" applyAlignment="1" applyProtection="1">
      <alignment horizontal="right" vertical="center" wrapText="1"/>
      <protection locked="0"/>
    </xf>
    <xf numFmtId="0" fontId="1" fillId="4" borderId="18" xfId="3" applyFill="1" applyBorder="1" applyProtection="1">
      <alignment horizontal="left" vertical="center" wrapText="1"/>
      <protection locked="0"/>
    </xf>
    <xf numFmtId="0" fontId="1" fillId="4" borderId="9" xfId="3" applyFill="1" applyBorder="1" applyProtection="1">
      <alignment horizontal="left" vertical="center" wrapText="1"/>
      <protection locked="0"/>
    </xf>
    <xf numFmtId="0" fontId="1" fillId="0" borderId="19" xfId="3" applyBorder="1">
      <alignment horizontal="left" vertical="center" wrapText="1"/>
    </xf>
    <xf numFmtId="0" fontId="1" fillId="0" borderId="19" xfId="3" applyBorder="1" applyAlignment="1">
      <alignment horizontal="center" vertical="center" wrapText="1"/>
    </xf>
    <xf numFmtId="3" fontId="1" fillId="0" borderId="19" xfId="3" applyNumberFormat="1" applyBorder="1" applyAlignment="1">
      <alignment horizontal="right" vertical="center" wrapText="1"/>
    </xf>
    <xf numFmtId="164" fontId="1" fillId="4" borderId="19" xfId="3" applyNumberFormat="1" applyFill="1" applyBorder="1" applyAlignment="1" applyProtection="1">
      <alignment horizontal="right" vertical="center" wrapText="1"/>
      <protection locked="0"/>
    </xf>
    <xf numFmtId="3" fontId="1" fillId="4" borderId="19" xfId="3" applyNumberFormat="1" applyFill="1" applyBorder="1" applyAlignment="1" applyProtection="1">
      <alignment horizontal="right" vertical="center" wrapText="1"/>
      <protection locked="0"/>
    </xf>
    <xf numFmtId="164" fontId="1" fillId="0" borderId="19" xfId="3" applyNumberFormat="1" applyBorder="1" applyAlignment="1" applyProtection="1">
      <alignment horizontal="right" vertical="center" wrapText="1"/>
      <protection hidden="1"/>
    </xf>
    <xf numFmtId="165" fontId="1" fillId="4" borderId="19" xfId="3" applyNumberFormat="1" applyFill="1" applyBorder="1" applyAlignment="1" applyProtection="1">
      <alignment horizontal="right" vertical="center" wrapText="1"/>
      <protection locked="0"/>
    </xf>
    <xf numFmtId="166" fontId="1" fillId="4" borderId="19" xfId="3" applyNumberFormat="1" applyFill="1" applyBorder="1" applyAlignment="1" applyProtection="1">
      <alignment horizontal="right" vertical="center" wrapText="1"/>
      <protection locked="0"/>
    </xf>
    <xf numFmtId="0" fontId="1" fillId="4" borderId="19" xfId="3" applyFill="1" applyBorder="1" applyProtection="1">
      <alignment horizontal="left" vertical="center" wrapText="1"/>
      <protection locked="0"/>
    </xf>
    <xf numFmtId="0" fontId="1" fillId="4" borderId="13" xfId="3" applyFill="1" applyBorder="1" applyProtection="1">
      <alignment horizontal="left" vertical="center" wrapText="1"/>
      <protection locked="0"/>
    </xf>
    <xf numFmtId="0" fontId="3" fillId="2" borderId="2" xfId="4" applyBorder="1">
      <alignment horizontal="left" vertical="center"/>
    </xf>
    <xf numFmtId="0" fontId="1" fillId="5" borderId="2" xfId="3" applyFill="1" applyBorder="1">
      <alignment horizontal="left" vertical="center" wrapText="1"/>
    </xf>
    <xf numFmtId="0" fontId="1" fillId="0" borderId="20" xfId="3" applyBorder="1">
      <alignment horizontal="left" vertical="center" wrapText="1"/>
    </xf>
    <xf numFmtId="0" fontId="1" fillId="0" borderId="21" xfId="3" applyBorder="1">
      <alignment horizontal="left" vertical="center" wrapText="1"/>
    </xf>
    <xf numFmtId="0" fontId="3" fillId="2" borderId="6" xfId="4" applyBorder="1" applyAlignment="1">
      <alignment horizontal="right" vertical="center"/>
    </xf>
    <xf numFmtId="0" fontId="1" fillId="0" borderId="9" xfId="3" applyBorder="1" applyAlignment="1">
      <alignment horizontal="right" vertical="center" wrapText="1"/>
    </xf>
    <xf numFmtId="0" fontId="1" fillId="0" borderId="13" xfId="3" applyBorder="1" applyAlignment="1">
      <alignment horizontal="right" vertical="center" wrapText="1"/>
    </xf>
    <xf numFmtId="0" fontId="4" fillId="0" borderId="15" xfId="3" applyFont="1" applyBorder="1">
      <alignment horizontal="left" vertical="center" wrapText="1"/>
    </xf>
    <xf numFmtId="164" fontId="4" fillId="0" borderId="16" xfId="3" applyNumberFormat="1" applyFont="1" applyBorder="1" applyAlignment="1" applyProtection="1">
      <alignment horizontal="right" vertical="center" wrapText="1"/>
      <protection hidden="1"/>
    </xf>
    <xf numFmtId="164" fontId="4" fillId="0" borderId="17" xfId="3" applyNumberFormat="1" applyFont="1" applyBorder="1" applyAlignment="1" applyProtection="1">
      <alignment horizontal="right" vertical="center" wrapText="1"/>
      <protection hidden="1"/>
    </xf>
    <xf numFmtId="0" fontId="1" fillId="0" borderId="1" xfId="3" applyBorder="1">
      <alignment horizontal="left" vertical="center" wrapText="1"/>
    </xf>
    <xf numFmtId="0" fontId="1" fillId="0" borderId="1" xfId="3" applyBorder="1" applyAlignment="1">
      <alignment horizontal="center" vertical="center" wrapText="1"/>
    </xf>
    <xf numFmtId="3" fontId="1" fillId="0" borderId="1" xfId="3" applyNumberFormat="1" applyBorder="1" applyAlignment="1">
      <alignment horizontal="right" vertical="center" wrapText="1"/>
    </xf>
    <xf numFmtId="164" fontId="1" fillId="4" borderId="1" xfId="3" applyNumberFormat="1" applyFill="1" applyBorder="1" applyAlignment="1" applyProtection="1">
      <alignment horizontal="right" vertical="center" wrapText="1"/>
      <protection locked="0"/>
    </xf>
    <xf numFmtId="3" fontId="1" fillId="4" borderId="1" xfId="3" applyNumberFormat="1" applyFill="1" applyBorder="1" applyAlignment="1" applyProtection="1">
      <alignment horizontal="right" vertical="center" wrapText="1"/>
      <protection locked="0"/>
    </xf>
    <xf numFmtId="164" fontId="1" fillId="0" borderId="1" xfId="3" applyNumberFormat="1" applyBorder="1" applyAlignment="1" applyProtection="1">
      <alignment horizontal="right" vertical="center" wrapText="1"/>
      <protection hidden="1"/>
    </xf>
    <xf numFmtId="165" fontId="1" fillId="4" borderId="1" xfId="3" applyNumberFormat="1" applyFill="1" applyBorder="1" applyAlignment="1" applyProtection="1">
      <alignment horizontal="right" vertical="center" wrapText="1"/>
      <protection locked="0"/>
    </xf>
    <xf numFmtId="166" fontId="1" fillId="4" borderId="1" xfId="3" applyNumberFormat="1" applyFill="1" applyBorder="1" applyAlignment="1" applyProtection="1">
      <alignment horizontal="right" vertical="center" wrapText="1"/>
      <protection locked="0"/>
    </xf>
    <xf numFmtId="0" fontId="1" fillId="4" borderId="1" xfId="3" applyFill="1" applyBorder="1" applyProtection="1">
      <alignment horizontal="left" vertical="center" wrapText="1"/>
      <protection locked="0"/>
    </xf>
    <xf numFmtId="0" fontId="1" fillId="4" borderId="11" xfId="3" applyFill="1" applyBorder="1" applyProtection="1">
      <alignment horizontal="left" vertical="center" wrapText="1"/>
      <protection locked="0"/>
    </xf>
    <xf numFmtId="0" fontId="1" fillId="0" borderId="22" xfId="3" applyBorder="1">
      <alignment horizontal="left" vertical="center" wrapText="1"/>
    </xf>
    <xf numFmtId="0" fontId="1" fillId="0" borderId="11" xfId="3" applyBorder="1" applyAlignment="1">
      <alignment horizontal="right" vertical="center" wrapText="1"/>
    </xf>
    <xf numFmtId="0" fontId="6" fillId="0" borderId="0" xfId="2" applyFont="1">
      <alignment horizontal="left" vertical="center"/>
    </xf>
    <xf numFmtId="0" fontId="2" fillId="0" borderId="0" xfId="2" applyAlignment="1">
      <alignment horizontal="right" vertical="center"/>
    </xf>
    <xf numFmtId="0" fontId="1" fillId="0" borderId="0" xfId="1" applyProtection="1">
      <alignment horizontal="left" vertical="center"/>
      <protection hidden="1"/>
    </xf>
    <xf numFmtId="4" fontId="1" fillId="0" borderId="18" xfId="3" applyNumberFormat="1" applyBorder="1" applyAlignment="1">
      <alignment horizontal="right" vertical="center" wrapText="1"/>
    </xf>
    <xf numFmtId="0" fontId="1" fillId="0" borderId="16" xfId="3" applyBorder="1">
      <alignment horizontal="left" vertical="center" wrapText="1"/>
    </xf>
    <xf numFmtId="0" fontId="1" fillId="0" borderId="16" xfId="3" applyBorder="1" applyAlignment="1">
      <alignment horizontal="center" vertical="center" wrapText="1"/>
    </xf>
    <xf numFmtId="3" fontId="1" fillId="0" borderId="16" xfId="3" applyNumberFormat="1" applyBorder="1" applyAlignment="1">
      <alignment horizontal="right" vertical="center" wrapText="1"/>
    </xf>
    <xf numFmtId="164" fontId="1" fillId="4" borderId="16" xfId="3" applyNumberFormat="1" applyFill="1" applyBorder="1" applyAlignment="1" applyProtection="1">
      <alignment horizontal="right" vertical="center" wrapText="1"/>
      <protection locked="0"/>
    </xf>
    <xf numFmtId="3" fontId="1" fillId="4" borderId="16" xfId="3" applyNumberFormat="1" applyFill="1" applyBorder="1" applyAlignment="1" applyProtection="1">
      <alignment horizontal="right" vertical="center" wrapText="1"/>
      <protection locked="0"/>
    </xf>
    <xf numFmtId="164" fontId="1" fillId="0" borderId="16" xfId="3" applyNumberFormat="1" applyBorder="1" applyAlignment="1" applyProtection="1">
      <alignment horizontal="right" vertical="center" wrapText="1"/>
      <protection hidden="1"/>
    </xf>
    <xf numFmtId="165" fontId="1" fillId="4" borderId="16" xfId="3" applyNumberFormat="1" applyFill="1" applyBorder="1" applyAlignment="1" applyProtection="1">
      <alignment horizontal="right" vertical="center" wrapText="1"/>
      <protection locked="0"/>
    </xf>
    <xf numFmtId="166" fontId="1" fillId="4" borderId="16" xfId="3" applyNumberFormat="1" applyFill="1" applyBorder="1" applyAlignment="1" applyProtection="1">
      <alignment horizontal="right" vertical="center" wrapText="1"/>
      <protection locked="0"/>
    </xf>
    <xf numFmtId="0" fontId="1" fillId="4" borderId="16" xfId="3" applyFill="1" applyBorder="1" applyProtection="1">
      <alignment horizontal="left" vertical="center" wrapText="1"/>
      <protection locked="0"/>
    </xf>
    <xf numFmtId="0" fontId="1" fillId="4" borderId="17" xfId="3" applyFill="1" applyBorder="1" applyProtection="1">
      <alignment horizontal="left" vertical="center" wrapText="1"/>
      <protection locked="0"/>
    </xf>
    <xf numFmtId="0" fontId="1" fillId="0" borderId="2" xfId="3" applyBorder="1">
      <alignment horizontal="left" vertical="center" wrapText="1"/>
    </xf>
    <xf numFmtId="0" fontId="1" fillId="0" borderId="15" xfId="3" applyBorder="1" applyAlignment="1">
      <alignment horizontal="right" vertical="center" wrapText="1"/>
    </xf>
    <xf numFmtId="0" fontId="1" fillId="0" borderId="17" xfId="3" applyBorder="1" applyAlignment="1">
      <alignment horizontal="right" vertical="center" wrapText="1"/>
    </xf>
    <xf numFmtId="4" fontId="1" fillId="0" borderId="1" xfId="3" applyNumberFormat="1" applyBorder="1" applyAlignment="1">
      <alignment horizontal="right" vertical="center" wrapText="1"/>
    </xf>
  </cellXfs>
  <cellStyles count="5">
    <cellStyle name="JN-naslov" xfId="2"/>
    <cellStyle name="JN-naslov tabele" xfId="4"/>
    <cellStyle name="JN-navadno" xfId="1"/>
    <cellStyle name="JN-tabela" xfId="3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47"/>
  <sheetViews>
    <sheetView tabSelected="1"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0</v>
      </c>
    </row>
    <row r="5" spans="2:2" ht="13.5" thickBot="1" x14ac:dyDescent="0.3"/>
    <row r="6" spans="2:2" x14ac:dyDescent="0.25">
      <c r="B6" s="3" t="s">
        <v>1</v>
      </c>
    </row>
    <row r="7" spans="2:2" x14ac:dyDescent="0.25">
      <c r="B7" s="4"/>
    </row>
    <row r="8" spans="2:2" ht="38.25" x14ac:dyDescent="0.25">
      <c r="B8" s="4" t="s">
        <v>2</v>
      </c>
    </row>
    <row r="9" spans="2:2" x14ac:dyDescent="0.25">
      <c r="B9" s="4"/>
    </row>
    <row r="10" spans="2:2" ht="25.5" x14ac:dyDescent="0.25">
      <c r="B10" s="4" t="s">
        <v>3</v>
      </c>
    </row>
    <row r="11" spans="2:2" x14ac:dyDescent="0.25">
      <c r="B11" s="4"/>
    </row>
    <row r="12" spans="2:2" x14ac:dyDescent="0.25">
      <c r="B12" s="4" t="s">
        <v>4</v>
      </c>
    </row>
    <row r="13" spans="2:2" x14ac:dyDescent="0.25">
      <c r="B13" s="4" t="s">
        <v>5</v>
      </c>
    </row>
    <row r="14" spans="2:2" x14ac:dyDescent="0.25">
      <c r="B14" s="4" t="s">
        <v>6</v>
      </c>
    </row>
    <row r="15" spans="2:2" x14ac:dyDescent="0.25">
      <c r="B15" s="4" t="s">
        <v>7</v>
      </c>
    </row>
    <row r="16" spans="2:2" x14ac:dyDescent="0.25">
      <c r="B16" s="4" t="s">
        <v>8</v>
      </c>
    </row>
    <row r="17" spans="2:2" x14ac:dyDescent="0.25">
      <c r="B17" s="4" t="s">
        <v>9</v>
      </c>
    </row>
    <row r="18" spans="2:2" x14ac:dyDescent="0.25">
      <c r="B18" s="4" t="s">
        <v>10</v>
      </c>
    </row>
    <row r="19" spans="2:2" x14ac:dyDescent="0.25">
      <c r="B19" s="4" t="s">
        <v>11</v>
      </c>
    </row>
    <row r="20" spans="2:2" x14ac:dyDescent="0.25">
      <c r="B20" s="4" t="s">
        <v>12</v>
      </c>
    </row>
    <row r="21" spans="2:2" x14ac:dyDescent="0.25">
      <c r="B21" s="4"/>
    </row>
    <row r="22" spans="2:2" ht="25.5" x14ac:dyDescent="0.25">
      <c r="B22" s="4" t="s">
        <v>13</v>
      </c>
    </row>
    <row r="23" spans="2:2" x14ac:dyDescent="0.25">
      <c r="B23" s="4"/>
    </row>
    <row r="24" spans="2:2" x14ac:dyDescent="0.25">
      <c r="B24" s="4" t="s">
        <v>14</v>
      </c>
    </row>
    <row r="25" spans="2:2" x14ac:dyDescent="0.25">
      <c r="B25" s="4" t="s">
        <v>15</v>
      </c>
    </row>
    <row r="26" spans="2:2" x14ac:dyDescent="0.25">
      <c r="B26" s="4" t="s">
        <v>16</v>
      </c>
    </row>
    <row r="27" spans="2:2" x14ac:dyDescent="0.25">
      <c r="B27" s="4" t="s">
        <v>7</v>
      </c>
    </row>
    <row r="28" spans="2:2" x14ac:dyDescent="0.25">
      <c r="B28" s="4" t="s">
        <v>8</v>
      </c>
    </row>
    <row r="29" spans="2:2" x14ac:dyDescent="0.25">
      <c r="B29" s="4" t="s">
        <v>17</v>
      </c>
    </row>
    <row r="30" spans="2:2" x14ac:dyDescent="0.25">
      <c r="B30" s="4" t="s">
        <v>10</v>
      </c>
    </row>
    <row r="31" spans="2:2" x14ac:dyDescent="0.25">
      <c r="B31" s="4" t="s">
        <v>11</v>
      </c>
    </row>
    <row r="32" spans="2:2" x14ac:dyDescent="0.25">
      <c r="B32" s="4" t="s">
        <v>12</v>
      </c>
    </row>
    <row r="33" spans="2:2" x14ac:dyDescent="0.25">
      <c r="B33" s="4"/>
    </row>
    <row r="34" spans="2:2" x14ac:dyDescent="0.25">
      <c r="B34" s="4" t="s">
        <v>18</v>
      </c>
    </row>
    <row r="35" spans="2:2" ht="25.5" x14ac:dyDescent="0.25">
      <c r="B35" s="4" t="s">
        <v>19</v>
      </c>
    </row>
    <row r="36" spans="2:2" x14ac:dyDescent="0.25">
      <c r="B36" s="4" t="s">
        <v>6</v>
      </c>
    </row>
    <row r="37" spans="2:2" x14ac:dyDescent="0.25">
      <c r="B37" s="4" t="s">
        <v>7</v>
      </c>
    </row>
    <row r="38" spans="2:2" x14ac:dyDescent="0.25">
      <c r="B38" s="4" t="s">
        <v>12</v>
      </c>
    </row>
    <row r="39" spans="2:2" x14ac:dyDescent="0.25">
      <c r="B39" s="4"/>
    </row>
    <row r="40" spans="2:2" x14ac:dyDescent="0.25">
      <c r="B40" s="4" t="s">
        <v>20</v>
      </c>
    </row>
    <row r="41" spans="2:2" x14ac:dyDescent="0.25">
      <c r="B41" s="4"/>
    </row>
    <row r="42" spans="2:2" ht="25.5" x14ac:dyDescent="0.25">
      <c r="B42" s="4" t="s">
        <v>21</v>
      </c>
    </row>
    <row r="43" spans="2:2" x14ac:dyDescent="0.25">
      <c r="B43" s="4"/>
    </row>
    <row r="44" spans="2:2" x14ac:dyDescent="0.25">
      <c r="B44" s="4" t="s">
        <v>22</v>
      </c>
    </row>
    <row r="45" spans="2:2" x14ac:dyDescent="0.25">
      <c r="B45" s="4" t="s">
        <v>23</v>
      </c>
    </row>
    <row r="46" spans="2:2" x14ac:dyDescent="0.25">
      <c r="B46" s="4" t="s">
        <v>24</v>
      </c>
    </row>
    <row r="47" spans="2:2" ht="13.5" thickBot="1" x14ac:dyDescent="0.3">
      <c r="B47" s="5"/>
    </row>
  </sheetData>
  <sheetProtection algorithmName="SHA-512" hashValue="oZ/N6Ojog7Q22qzXP57woAQtnrRDem1k8C+zZJZrB3VAGXR6gtd2wH4XwIlPz5Hj9AQ7SIn1KXdioVzWHJFykQ==" saltValue="oiUeQKMk0w1PKfRMT5XhF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7" fitToHeight="0" pageOrder="overThenDown" orientation="portrait" r:id="rId1"/>
  <headerFooter>
    <oddFooter>&amp;LJN št. 16-33/18&amp;RStran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5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25</v>
      </c>
      <c r="C4" s="8"/>
    </row>
    <row r="5" spans="2:3" ht="20.100000000000001" customHeight="1" x14ac:dyDescent="0.25">
      <c r="B5" s="9" t="s">
        <v>26</v>
      </c>
      <c r="C5" s="10" t="s">
        <v>35</v>
      </c>
    </row>
    <row r="6" spans="2:3" ht="20.100000000000001" customHeight="1" x14ac:dyDescent="0.25">
      <c r="B6" s="11" t="s">
        <v>27</v>
      </c>
      <c r="C6" s="12" t="s">
        <v>36</v>
      </c>
    </row>
    <row r="7" spans="2:3" ht="27" customHeight="1" x14ac:dyDescent="0.25">
      <c r="B7" s="11" t="s">
        <v>28</v>
      </c>
      <c r="C7" s="12" t="s">
        <v>37</v>
      </c>
    </row>
    <row r="8" spans="2:3" ht="42.95" customHeight="1" x14ac:dyDescent="0.25">
      <c r="B8" s="11" t="s">
        <v>29</v>
      </c>
      <c r="C8" s="12"/>
    </row>
    <row r="9" spans="2:3" ht="20.100000000000001" customHeight="1" x14ac:dyDescent="0.25">
      <c r="B9" s="11" t="s">
        <v>30</v>
      </c>
      <c r="C9" s="12"/>
    </row>
    <row r="10" spans="2:3" ht="20.100000000000001" customHeight="1" x14ac:dyDescent="0.25">
      <c r="B10" s="11" t="s">
        <v>31</v>
      </c>
      <c r="C10" s="12" t="s">
        <v>38</v>
      </c>
    </row>
    <row r="11" spans="2:3" ht="20.100000000000001" customHeight="1" x14ac:dyDescent="0.25">
      <c r="B11" s="11" t="s">
        <v>32</v>
      </c>
      <c r="C11" s="12" t="s">
        <v>39</v>
      </c>
    </row>
    <row r="12" spans="2:3" ht="20.100000000000001" customHeight="1" x14ac:dyDescent="0.25">
      <c r="B12" s="11" t="s">
        <v>33</v>
      </c>
      <c r="C12" s="12" t="s">
        <v>40</v>
      </c>
    </row>
    <row r="13" spans="2:3" ht="20.100000000000001" customHeight="1" thickBot="1" x14ac:dyDescent="0.3">
      <c r="B13" s="13" t="s">
        <v>34</v>
      </c>
      <c r="C13" s="14"/>
    </row>
    <row r="15" spans="2:3" x14ac:dyDescent="0.25">
      <c r="B15" s="6" t="s">
        <v>41</v>
      </c>
    </row>
  </sheetData>
  <sheetProtection algorithmName="SHA-512" hashValue="W5vb1zayZFXSATen41Uc0+md5N9OmjIXbQLA7/oc7V7MkEtRJPXeZ6PvrBL4drYtKn9jDiKh7S0xtoDeVgOoNg==" saltValue="omEaBeYDD/Qhis4zUMJk5Q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16-33/18&amp;RStran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1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42</v>
      </c>
      <c r="C4" s="8"/>
    </row>
    <row r="5" spans="2:3" ht="20.100000000000001" customHeight="1" x14ac:dyDescent="0.25">
      <c r="B5" s="9" t="s">
        <v>43</v>
      </c>
      <c r="C5" s="15"/>
    </row>
    <row r="6" spans="2:3" ht="20.100000000000001" customHeight="1" x14ac:dyDescent="0.25">
      <c r="B6" s="11" t="s">
        <v>44</v>
      </c>
      <c r="C6" s="16"/>
    </row>
    <row r="7" spans="2:3" ht="27" customHeight="1" x14ac:dyDescent="0.25">
      <c r="B7" s="11" t="s">
        <v>45</v>
      </c>
      <c r="C7" s="16"/>
    </row>
    <row r="8" spans="2:3" ht="20.100000000000001" customHeight="1" x14ac:dyDescent="0.25">
      <c r="B8" s="11" t="s">
        <v>46</v>
      </c>
      <c r="C8" s="16"/>
    </row>
    <row r="9" spans="2:3" ht="20.100000000000001" customHeight="1" x14ac:dyDescent="0.25">
      <c r="B9" s="11" t="s">
        <v>47</v>
      </c>
      <c r="C9" s="16"/>
    </row>
    <row r="10" spans="2:3" ht="20.100000000000001" customHeight="1" x14ac:dyDescent="0.25">
      <c r="B10" s="11" t="s">
        <v>48</v>
      </c>
      <c r="C10" s="16"/>
    </row>
    <row r="11" spans="2:3" ht="20.100000000000001" customHeight="1" thickBot="1" x14ac:dyDescent="0.3">
      <c r="B11" s="13" t="s">
        <v>49</v>
      </c>
      <c r="C11" s="17"/>
    </row>
  </sheetData>
  <sheetProtection algorithmName="SHA-512" hashValue="Lu5qXWfRhcQLcHZO/+UPXkRObKgAotrEX4ARNW5SwiUu2j02HwFb3i3VZ8eaQCB0zERLYu307tM0+DWTJfiTKQ==" saltValue="6/x0j03fKM9fsZq8FRcKKA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16-33/18&amp;RStran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7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50</v>
      </c>
    </row>
    <row r="5" spans="2:2" ht="13.5" thickBot="1" x14ac:dyDescent="0.3"/>
    <row r="6" spans="2:2" x14ac:dyDescent="0.25">
      <c r="B6" s="3"/>
    </row>
    <row r="7" spans="2:2" ht="13.5" thickBot="1" x14ac:dyDescent="0.3">
      <c r="B7" s="5" t="s">
        <v>51</v>
      </c>
    </row>
  </sheetData>
  <sheetProtection algorithmName="SHA-512" hashValue="HXyUEIWZNg8jjl7qUVEf0cCGVK2zusYn1uPtWeEckUvEOkVI8uJqKNI/x5jlq0bEUyFgNKKROIFjmxQ6BYMEnA==" saltValue="fuyXtq/7UdWzqc9fDd0fG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7" fitToHeight="0" pageOrder="overThenDown" orientation="portrait" r:id="rId1"/>
  <headerFooter>
    <oddFooter>&amp;LJN št. 16-33/18&amp;RStran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32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9.7109375" style="1" customWidth="1"/>
    <col min="4" max="4" width="72.7109375" style="1" customWidth="1"/>
    <col min="5" max="5" width="30.5703125" style="1" customWidth="1"/>
    <col min="6" max="7" width="10.7109375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13.7109375" style="1" customWidth="1"/>
    <col min="15" max="15" width="10.7109375" style="1" customWidth="1"/>
    <col min="16" max="16" width="7.7109375" style="1" customWidth="1"/>
    <col min="17" max="18" width="13.7109375" style="1" customWidth="1"/>
    <col min="19" max="20" width="17.28515625" style="1" customWidth="1"/>
    <col min="21" max="21" width="20.7109375" style="1" customWidth="1"/>
    <col min="22" max="22" width="25.7109375" style="1" customWidth="1"/>
    <col min="23" max="23" width="20.7109375" style="1" customWidth="1"/>
    <col min="24" max="24" width="12.7109375" style="1" customWidth="1"/>
    <col min="25" max="25" width="25.7109375" style="1" customWidth="1"/>
    <col min="26" max="16384" width="9.140625" style="1"/>
  </cols>
  <sheetData>
    <row r="4" spans="1:25" ht="15.75" x14ac:dyDescent="0.25">
      <c r="C4" s="64" t="s">
        <v>52</v>
      </c>
    </row>
    <row r="5" spans="1:25" ht="18" x14ac:dyDescent="0.25">
      <c r="B5" s="65" t="s">
        <v>53</v>
      </c>
      <c r="C5" s="2" t="s">
        <v>54</v>
      </c>
    </row>
    <row r="7" spans="1:25" x14ac:dyDescent="0.25">
      <c r="C7" s="66" t="str">
        <f>IF('2. Podatki o ponudniku'!C5&lt;&gt;"","Naziv ponudnika: " &amp; '2. Podatki o ponudniku'!C5,"")</f>
        <v/>
      </c>
    </row>
    <row r="8" spans="1:25" x14ac:dyDescent="0.25">
      <c r="C8" s="66" t="str">
        <f>IF('2. Podatki o ponudniku'!C7&lt;&gt;"","Identifikacijska številka za DDV: " &amp; '2. Podatki o ponudniku'!C7,"")</f>
        <v/>
      </c>
    </row>
    <row r="10" spans="1:25" ht="13.5" thickBot="1" x14ac:dyDescent="0.3"/>
    <row r="11" spans="1:25" ht="13.5" thickBot="1" x14ac:dyDescent="0.3">
      <c r="A11" s="42" t="s">
        <v>55</v>
      </c>
      <c r="B11" s="46" t="s">
        <v>56</v>
      </c>
      <c r="C11" s="18" t="s">
        <v>57</v>
      </c>
      <c r="D11" s="18"/>
      <c r="E11" s="18"/>
      <c r="F11" s="18"/>
      <c r="G11" s="18"/>
      <c r="H11" s="18" t="s">
        <v>58</v>
      </c>
      <c r="I11" s="18"/>
      <c r="J11" s="8"/>
      <c r="K11" s="7"/>
      <c r="L11" s="18" t="s">
        <v>59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8"/>
    </row>
    <row r="12" spans="1:25" ht="51.75" thickBot="1" x14ac:dyDescent="0.3">
      <c r="A12" s="43" t="s">
        <v>60</v>
      </c>
      <c r="B12" s="19" t="s">
        <v>61</v>
      </c>
      <c r="C12" s="20" t="s">
        <v>62</v>
      </c>
      <c r="D12" s="20" t="s">
        <v>63</v>
      </c>
      <c r="E12" s="20" t="s">
        <v>64</v>
      </c>
      <c r="F12" s="20" t="s">
        <v>65</v>
      </c>
      <c r="G12" s="20" t="s">
        <v>66</v>
      </c>
      <c r="H12" s="20" t="s">
        <v>67</v>
      </c>
      <c r="I12" s="20" t="s">
        <v>68</v>
      </c>
      <c r="J12" s="21" t="s">
        <v>69</v>
      </c>
      <c r="K12" s="19" t="s">
        <v>70</v>
      </c>
      <c r="L12" s="20" t="s">
        <v>71</v>
      </c>
      <c r="M12" s="20" t="s">
        <v>72</v>
      </c>
      <c r="N12" s="20" t="s">
        <v>73</v>
      </c>
      <c r="O12" s="20" t="s">
        <v>74</v>
      </c>
      <c r="P12" s="20" t="s">
        <v>75</v>
      </c>
      <c r="Q12" s="20" t="s">
        <v>76</v>
      </c>
      <c r="R12" s="20" t="s">
        <v>77</v>
      </c>
      <c r="S12" s="20" t="s">
        <v>78</v>
      </c>
      <c r="T12" s="20" t="s">
        <v>79</v>
      </c>
      <c r="U12" s="20" t="s">
        <v>80</v>
      </c>
      <c r="V12" s="20" t="s">
        <v>81</v>
      </c>
      <c r="W12" s="20" t="s">
        <v>82</v>
      </c>
      <c r="X12" s="20" t="s">
        <v>83</v>
      </c>
      <c r="Y12" s="21" t="s">
        <v>84</v>
      </c>
    </row>
    <row r="13" spans="1:25" x14ac:dyDescent="0.25">
      <c r="A13" s="44" t="s">
        <v>85</v>
      </c>
      <c r="B13" s="9">
        <v>1</v>
      </c>
      <c r="C13" s="22" t="s">
        <v>86</v>
      </c>
      <c r="D13" s="22" t="s">
        <v>87</v>
      </c>
      <c r="E13" s="22" t="s">
        <v>85</v>
      </c>
      <c r="F13" s="22" t="s">
        <v>85</v>
      </c>
      <c r="G13" s="22" t="s">
        <v>85</v>
      </c>
      <c r="H13" s="23" t="s">
        <v>88</v>
      </c>
      <c r="I13" s="24">
        <v>110</v>
      </c>
      <c r="J13" s="47"/>
      <c r="K13" s="9">
        <v>1</v>
      </c>
      <c r="L13" s="25"/>
      <c r="M13" s="26"/>
      <c r="N13" s="27">
        <f>IF(M13&gt;0,ROUND(L13/M13,4),0)</f>
        <v>0</v>
      </c>
      <c r="O13" s="28"/>
      <c r="P13" s="29"/>
      <c r="Q13" s="27">
        <f>ROUND(ROUND(N13,4)*(1-O13),4)</f>
        <v>0</v>
      </c>
      <c r="R13" s="27">
        <f>ROUND(ROUND(Q13,4)*(1+P13),4)</f>
        <v>0</v>
      </c>
      <c r="S13" s="27">
        <f>ROUND($I13*Q13,4)</f>
        <v>0</v>
      </c>
      <c r="T13" s="27">
        <f>ROUND($I13*R13,4)</f>
        <v>0</v>
      </c>
      <c r="U13" s="30"/>
      <c r="V13" s="30"/>
      <c r="W13" s="30"/>
      <c r="X13" s="30"/>
      <c r="Y13" s="31"/>
    </row>
    <row r="14" spans="1:25" ht="13.5" thickBot="1" x14ac:dyDescent="0.3">
      <c r="A14" s="45" t="s">
        <v>85</v>
      </c>
      <c r="B14" s="13">
        <v>2</v>
      </c>
      <c r="C14" s="32" t="s">
        <v>89</v>
      </c>
      <c r="D14" s="32" t="s">
        <v>90</v>
      </c>
      <c r="E14" s="32" t="s">
        <v>85</v>
      </c>
      <c r="F14" s="32" t="s">
        <v>85</v>
      </c>
      <c r="G14" s="32" t="s">
        <v>85</v>
      </c>
      <c r="H14" s="33" t="s">
        <v>88</v>
      </c>
      <c r="I14" s="34">
        <v>110</v>
      </c>
      <c r="J14" s="48"/>
      <c r="K14" s="13">
        <v>1</v>
      </c>
      <c r="L14" s="35"/>
      <c r="M14" s="36"/>
      <c r="N14" s="37">
        <f>IF(M14&gt;0,ROUND(L14/M14,4),0)</f>
        <v>0</v>
      </c>
      <c r="O14" s="38"/>
      <c r="P14" s="39"/>
      <c r="Q14" s="37">
        <f>ROUND(ROUND(N14,4)*(1-O14),4)</f>
        <v>0</v>
      </c>
      <c r="R14" s="37">
        <f>ROUND(ROUND(Q14,4)*(1+P14),4)</f>
        <v>0</v>
      </c>
      <c r="S14" s="37">
        <f>ROUND($I14*Q14,4)</f>
        <v>0</v>
      </c>
      <c r="T14" s="37">
        <f>ROUND($I14*R14,4)</f>
        <v>0</v>
      </c>
      <c r="U14" s="40"/>
      <c r="V14" s="40"/>
      <c r="W14" s="40"/>
      <c r="X14" s="40"/>
      <c r="Y14" s="41"/>
    </row>
    <row r="15" spans="1:25" ht="13.5" thickBot="1" x14ac:dyDescent="0.3">
      <c r="R15" s="49" t="s">
        <v>91</v>
      </c>
      <c r="S15" s="50">
        <f>SUM(S13:S14)</f>
        <v>0</v>
      </c>
      <c r="T15" s="51">
        <f>SUM(T13:T14)</f>
        <v>0</v>
      </c>
    </row>
    <row r="17" spans="1:25" ht="13.5" thickBot="1" x14ac:dyDescent="0.3"/>
    <row r="18" spans="1:25" ht="13.5" thickBot="1" x14ac:dyDescent="0.3">
      <c r="A18" s="42" t="s">
        <v>55</v>
      </c>
      <c r="B18" s="46" t="s">
        <v>92</v>
      </c>
      <c r="C18" s="18" t="s">
        <v>93</v>
      </c>
      <c r="D18" s="18"/>
      <c r="E18" s="18"/>
      <c r="F18" s="18"/>
      <c r="G18" s="18"/>
      <c r="H18" s="18" t="s">
        <v>94</v>
      </c>
      <c r="I18" s="18"/>
      <c r="J18" s="8"/>
      <c r="K18" s="7"/>
      <c r="L18" s="18" t="s">
        <v>54</v>
      </c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8"/>
    </row>
    <row r="19" spans="1:25" ht="51.75" thickBot="1" x14ac:dyDescent="0.3">
      <c r="A19" s="43" t="s">
        <v>60</v>
      </c>
      <c r="B19" s="19" t="s">
        <v>61</v>
      </c>
      <c r="C19" s="20" t="s">
        <v>62</v>
      </c>
      <c r="D19" s="20" t="s">
        <v>63</v>
      </c>
      <c r="E19" s="20" t="s">
        <v>64</v>
      </c>
      <c r="F19" s="20" t="s">
        <v>65</v>
      </c>
      <c r="G19" s="20" t="s">
        <v>66</v>
      </c>
      <c r="H19" s="20" t="s">
        <v>67</v>
      </c>
      <c r="I19" s="20" t="s">
        <v>68</v>
      </c>
      <c r="J19" s="21" t="s">
        <v>69</v>
      </c>
      <c r="K19" s="19" t="s">
        <v>70</v>
      </c>
      <c r="L19" s="20" t="s">
        <v>71</v>
      </c>
      <c r="M19" s="20" t="s">
        <v>72</v>
      </c>
      <c r="N19" s="20" t="s">
        <v>73</v>
      </c>
      <c r="O19" s="20" t="s">
        <v>74</v>
      </c>
      <c r="P19" s="20" t="s">
        <v>75</v>
      </c>
      <c r="Q19" s="20" t="s">
        <v>76</v>
      </c>
      <c r="R19" s="20" t="s">
        <v>77</v>
      </c>
      <c r="S19" s="20" t="s">
        <v>78</v>
      </c>
      <c r="T19" s="20" t="s">
        <v>79</v>
      </c>
      <c r="U19" s="20" t="s">
        <v>80</v>
      </c>
      <c r="V19" s="20" t="s">
        <v>81</v>
      </c>
      <c r="W19" s="20" t="s">
        <v>82</v>
      </c>
      <c r="X19" s="20" t="s">
        <v>83</v>
      </c>
      <c r="Y19" s="21" t="s">
        <v>84</v>
      </c>
    </row>
    <row r="20" spans="1:25" ht="25.5" x14ac:dyDescent="0.25">
      <c r="A20" s="44" t="s">
        <v>85</v>
      </c>
      <c r="B20" s="9">
        <v>1</v>
      </c>
      <c r="C20" s="22" t="s">
        <v>95</v>
      </c>
      <c r="D20" s="22" t="s">
        <v>96</v>
      </c>
      <c r="E20" s="22" t="s">
        <v>85</v>
      </c>
      <c r="F20" s="22" t="s">
        <v>85</v>
      </c>
      <c r="G20" s="22" t="s">
        <v>85</v>
      </c>
      <c r="H20" s="23" t="s">
        <v>88</v>
      </c>
      <c r="I20" s="24">
        <v>45</v>
      </c>
      <c r="J20" s="47"/>
      <c r="K20" s="9">
        <v>1</v>
      </c>
      <c r="L20" s="25"/>
      <c r="M20" s="26"/>
      <c r="N20" s="27">
        <f>IF(M20&gt;0,ROUND(L20/M20,4),0)</f>
        <v>0</v>
      </c>
      <c r="O20" s="28"/>
      <c r="P20" s="29"/>
      <c r="Q20" s="27">
        <f>ROUND(ROUND(N20,4)*(1-O20),4)</f>
        <v>0</v>
      </c>
      <c r="R20" s="27">
        <f>ROUND(ROUND(Q20,4)*(1+P20),4)</f>
        <v>0</v>
      </c>
      <c r="S20" s="27">
        <f>ROUND($I20*Q20,4)</f>
        <v>0</v>
      </c>
      <c r="T20" s="27">
        <f>ROUND($I20*R20,4)</f>
        <v>0</v>
      </c>
      <c r="U20" s="30"/>
      <c r="V20" s="30"/>
      <c r="W20" s="30"/>
      <c r="X20" s="30"/>
      <c r="Y20" s="31"/>
    </row>
    <row r="21" spans="1:25" ht="25.5" x14ac:dyDescent="0.25">
      <c r="A21" s="62" t="s">
        <v>85</v>
      </c>
      <c r="B21" s="11">
        <v>2</v>
      </c>
      <c r="C21" s="52" t="s">
        <v>97</v>
      </c>
      <c r="D21" s="52" t="s">
        <v>98</v>
      </c>
      <c r="E21" s="52" t="s">
        <v>99</v>
      </c>
      <c r="F21" s="52" t="s">
        <v>85</v>
      </c>
      <c r="G21" s="52" t="s">
        <v>85</v>
      </c>
      <c r="H21" s="53" t="s">
        <v>88</v>
      </c>
      <c r="I21" s="54">
        <v>35</v>
      </c>
      <c r="J21" s="63"/>
      <c r="K21" s="11">
        <v>1</v>
      </c>
      <c r="L21" s="55"/>
      <c r="M21" s="56"/>
      <c r="N21" s="57">
        <f>IF(M21&gt;0,ROUND(L21/M21,4),0)</f>
        <v>0</v>
      </c>
      <c r="O21" s="58"/>
      <c r="P21" s="59"/>
      <c r="Q21" s="57">
        <f>ROUND(ROUND(N21,4)*(1-O21),4)</f>
        <v>0</v>
      </c>
      <c r="R21" s="57">
        <f>ROUND(ROUND(Q21,4)*(1+P21),4)</f>
        <v>0</v>
      </c>
      <c r="S21" s="57">
        <f>ROUND($I21*Q21,4)</f>
        <v>0</v>
      </c>
      <c r="T21" s="57">
        <f>ROUND($I21*R21,4)</f>
        <v>0</v>
      </c>
      <c r="U21" s="60"/>
      <c r="V21" s="60"/>
      <c r="W21" s="60"/>
      <c r="X21" s="60"/>
      <c r="Y21" s="61"/>
    </row>
    <row r="22" spans="1:25" ht="25.5" x14ac:dyDescent="0.25">
      <c r="A22" s="62" t="s">
        <v>85</v>
      </c>
      <c r="B22" s="11">
        <v>3</v>
      </c>
      <c r="C22" s="52" t="s">
        <v>100</v>
      </c>
      <c r="D22" s="52" t="s">
        <v>101</v>
      </c>
      <c r="E22" s="52" t="s">
        <v>102</v>
      </c>
      <c r="F22" s="52" t="s">
        <v>85</v>
      </c>
      <c r="G22" s="52" t="s">
        <v>85</v>
      </c>
      <c r="H22" s="53" t="s">
        <v>88</v>
      </c>
      <c r="I22" s="54">
        <v>10</v>
      </c>
      <c r="J22" s="63"/>
      <c r="K22" s="11">
        <v>1</v>
      </c>
      <c r="L22" s="55"/>
      <c r="M22" s="56"/>
      <c r="N22" s="57">
        <f>IF(M22&gt;0,ROUND(L22/M22,4),0)</f>
        <v>0</v>
      </c>
      <c r="O22" s="58"/>
      <c r="P22" s="59"/>
      <c r="Q22" s="57">
        <f>ROUND(ROUND(N22,4)*(1-O22),4)</f>
        <v>0</v>
      </c>
      <c r="R22" s="57">
        <f>ROUND(ROUND(Q22,4)*(1+P22),4)</f>
        <v>0</v>
      </c>
      <c r="S22" s="57">
        <f>ROUND($I22*Q22,4)</f>
        <v>0</v>
      </c>
      <c r="T22" s="57">
        <f>ROUND($I22*R22,4)</f>
        <v>0</v>
      </c>
      <c r="U22" s="60"/>
      <c r="V22" s="60"/>
      <c r="W22" s="60"/>
      <c r="X22" s="60"/>
      <c r="Y22" s="61"/>
    </row>
    <row r="23" spans="1:25" ht="38.25" x14ac:dyDescent="0.25">
      <c r="A23" s="62" t="s">
        <v>85</v>
      </c>
      <c r="B23" s="11">
        <v>4</v>
      </c>
      <c r="C23" s="52" t="s">
        <v>103</v>
      </c>
      <c r="D23" s="52" t="s">
        <v>104</v>
      </c>
      <c r="E23" s="52" t="s">
        <v>85</v>
      </c>
      <c r="F23" s="52" t="s">
        <v>85</v>
      </c>
      <c r="G23" s="52" t="s">
        <v>85</v>
      </c>
      <c r="H23" s="53" t="s">
        <v>88</v>
      </c>
      <c r="I23" s="54">
        <v>150</v>
      </c>
      <c r="J23" s="63"/>
      <c r="K23" s="11">
        <v>1</v>
      </c>
      <c r="L23" s="55"/>
      <c r="M23" s="56"/>
      <c r="N23" s="57">
        <f>IF(M23&gt;0,ROUND(L23/M23,4),0)</f>
        <v>0</v>
      </c>
      <c r="O23" s="58"/>
      <c r="P23" s="59"/>
      <c r="Q23" s="57">
        <f>ROUND(ROUND(N23,4)*(1-O23),4)</f>
        <v>0</v>
      </c>
      <c r="R23" s="57">
        <f>ROUND(ROUND(Q23,4)*(1+P23),4)</f>
        <v>0</v>
      </c>
      <c r="S23" s="57">
        <f>ROUND($I23*Q23,4)</f>
        <v>0</v>
      </c>
      <c r="T23" s="57">
        <f>ROUND($I23*R23,4)</f>
        <v>0</v>
      </c>
      <c r="U23" s="60"/>
      <c r="V23" s="60"/>
      <c r="W23" s="60"/>
      <c r="X23" s="60"/>
      <c r="Y23" s="61"/>
    </row>
    <row r="24" spans="1:25" ht="25.5" x14ac:dyDescent="0.25">
      <c r="A24" s="62" t="s">
        <v>85</v>
      </c>
      <c r="B24" s="11">
        <v>5</v>
      </c>
      <c r="C24" s="52" t="s">
        <v>105</v>
      </c>
      <c r="D24" s="52" t="s">
        <v>106</v>
      </c>
      <c r="E24" s="52" t="s">
        <v>85</v>
      </c>
      <c r="F24" s="52" t="s">
        <v>85</v>
      </c>
      <c r="G24" s="52" t="s">
        <v>85</v>
      </c>
      <c r="H24" s="53" t="s">
        <v>88</v>
      </c>
      <c r="I24" s="54">
        <v>40</v>
      </c>
      <c r="J24" s="63"/>
      <c r="K24" s="11">
        <v>1</v>
      </c>
      <c r="L24" s="55"/>
      <c r="M24" s="56"/>
      <c r="N24" s="57">
        <f>IF(M24&gt;0,ROUND(L24/M24,4),0)</f>
        <v>0</v>
      </c>
      <c r="O24" s="58"/>
      <c r="P24" s="59"/>
      <c r="Q24" s="57">
        <f>ROUND(ROUND(N24,4)*(1-O24),4)</f>
        <v>0</v>
      </c>
      <c r="R24" s="57">
        <f>ROUND(ROUND(Q24,4)*(1+P24),4)</f>
        <v>0</v>
      </c>
      <c r="S24" s="57">
        <f>ROUND($I24*Q24,4)</f>
        <v>0</v>
      </c>
      <c r="T24" s="57">
        <f>ROUND($I24*R24,4)</f>
        <v>0</v>
      </c>
      <c r="U24" s="60"/>
      <c r="V24" s="60"/>
      <c r="W24" s="60"/>
      <c r="X24" s="60"/>
      <c r="Y24" s="61"/>
    </row>
    <row r="25" spans="1:25" ht="38.25" x14ac:dyDescent="0.25">
      <c r="A25" s="62" t="s">
        <v>85</v>
      </c>
      <c r="B25" s="11">
        <v>6</v>
      </c>
      <c r="C25" s="52" t="s">
        <v>107</v>
      </c>
      <c r="D25" s="52" t="s">
        <v>108</v>
      </c>
      <c r="E25" s="52" t="s">
        <v>85</v>
      </c>
      <c r="F25" s="52" t="s">
        <v>85</v>
      </c>
      <c r="G25" s="52" t="s">
        <v>85</v>
      </c>
      <c r="H25" s="53" t="s">
        <v>88</v>
      </c>
      <c r="I25" s="54">
        <v>10</v>
      </c>
      <c r="J25" s="63"/>
      <c r="K25" s="11">
        <v>1</v>
      </c>
      <c r="L25" s="55"/>
      <c r="M25" s="56"/>
      <c r="N25" s="57">
        <f>IF(M25&gt;0,ROUND(L25/M25,4),0)</f>
        <v>0</v>
      </c>
      <c r="O25" s="58"/>
      <c r="P25" s="59"/>
      <c r="Q25" s="57">
        <f>ROUND(ROUND(N25,4)*(1-O25),4)</f>
        <v>0</v>
      </c>
      <c r="R25" s="57">
        <f>ROUND(ROUND(Q25,4)*(1+P25),4)</f>
        <v>0</v>
      </c>
      <c r="S25" s="57">
        <f>ROUND($I25*Q25,4)</f>
        <v>0</v>
      </c>
      <c r="T25" s="57">
        <f>ROUND($I25*R25,4)</f>
        <v>0</v>
      </c>
      <c r="U25" s="60"/>
      <c r="V25" s="60"/>
      <c r="W25" s="60"/>
      <c r="X25" s="60"/>
      <c r="Y25" s="61"/>
    </row>
    <row r="26" spans="1:25" ht="25.5" x14ac:dyDescent="0.25">
      <c r="A26" s="62" t="s">
        <v>85</v>
      </c>
      <c r="B26" s="11">
        <v>7</v>
      </c>
      <c r="C26" s="52" t="s">
        <v>109</v>
      </c>
      <c r="D26" s="52" t="s">
        <v>110</v>
      </c>
      <c r="E26" s="52" t="s">
        <v>85</v>
      </c>
      <c r="F26" s="52" t="s">
        <v>85</v>
      </c>
      <c r="G26" s="52" t="s">
        <v>85</v>
      </c>
      <c r="H26" s="53" t="s">
        <v>88</v>
      </c>
      <c r="I26" s="54">
        <v>5</v>
      </c>
      <c r="J26" s="63"/>
      <c r="K26" s="11">
        <v>1</v>
      </c>
      <c r="L26" s="55"/>
      <c r="M26" s="56"/>
      <c r="N26" s="57">
        <f>IF(M26&gt;0,ROUND(L26/M26,4),0)</f>
        <v>0</v>
      </c>
      <c r="O26" s="58"/>
      <c r="P26" s="59"/>
      <c r="Q26" s="57">
        <f>ROUND(ROUND(N26,4)*(1-O26),4)</f>
        <v>0</v>
      </c>
      <c r="R26" s="57">
        <f>ROUND(ROUND(Q26,4)*(1+P26),4)</f>
        <v>0</v>
      </c>
      <c r="S26" s="57">
        <f>ROUND($I26*Q26,4)</f>
        <v>0</v>
      </c>
      <c r="T26" s="57">
        <f>ROUND($I26*R26,4)</f>
        <v>0</v>
      </c>
      <c r="U26" s="60"/>
      <c r="V26" s="60"/>
      <c r="W26" s="60"/>
      <c r="X26" s="60"/>
      <c r="Y26" s="61"/>
    </row>
    <row r="27" spans="1:25" ht="25.5" x14ac:dyDescent="0.25">
      <c r="A27" s="62" t="s">
        <v>85</v>
      </c>
      <c r="B27" s="11">
        <v>8</v>
      </c>
      <c r="C27" s="52" t="s">
        <v>111</v>
      </c>
      <c r="D27" s="52" t="s">
        <v>112</v>
      </c>
      <c r="E27" s="52" t="s">
        <v>85</v>
      </c>
      <c r="F27" s="52" t="s">
        <v>85</v>
      </c>
      <c r="G27" s="52" t="s">
        <v>85</v>
      </c>
      <c r="H27" s="53" t="s">
        <v>88</v>
      </c>
      <c r="I27" s="54">
        <v>5</v>
      </c>
      <c r="J27" s="63"/>
      <c r="K27" s="11">
        <v>1</v>
      </c>
      <c r="L27" s="55"/>
      <c r="M27" s="56"/>
      <c r="N27" s="57">
        <f>IF(M27&gt;0,ROUND(L27/M27,4),0)</f>
        <v>0</v>
      </c>
      <c r="O27" s="58"/>
      <c r="P27" s="59"/>
      <c r="Q27" s="57">
        <f>ROUND(ROUND(N27,4)*(1-O27),4)</f>
        <v>0</v>
      </c>
      <c r="R27" s="57">
        <f>ROUND(ROUND(Q27,4)*(1+P27),4)</f>
        <v>0</v>
      </c>
      <c r="S27" s="57">
        <f>ROUND($I27*Q27,4)</f>
        <v>0</v>
      </c>
      <c r="T27" s="57">
        <f>ROUND($I27*R27,4)</f>
        <v>0</v>
      </c>
      <c r="U27" s="60"/>
      <c r="V27" s="60"/>
      <c r="W27" s="60"/>
      <c r="X27" s="60"/>
      <c r="Y27" s="61"/>
    </row>
    <row r="28" spans="1:25" ht="63.75" x14ac:dyDescent="0.25">
      <c r="A28" s="62" t="s">
        <v>85</v>
      </c>
      <c r="B28" s="11">
        <v>9</v>
      </c>
      <c r="C28" s="52" t="s">
        <v>113</v>
      </c>
      <c r="D28" s="52" t="s">
        <v>114</v>
      </c>
      <c r="E28" s="52" t="s">
        <v>85</v>
      </c>
      <c r="F28" s="52" t="s">
        <v>85</v>
      </c>
      <c r="G28" s="52" t="s">
        <v>85</v>
      </c>
      <c r="H28" s="53" t="s">
        <v>88</v>
      </c>
      <c r="I28" s="54">
        <v>20</v>
      </c>
      <c r="J28" s="63"/>
      <c r="K28" s="11">
        <v>1</v>
      </c>
      <c r="L28" s="55"/>
      <c r="M28" s="56"/>
      <c r="N28" s="57">
        <f>IF(M28&gt;0,ROUND(L28/M28,4),0)</f>
        <v>0</v>
      </c>
      <c r="O28" s="58"/>
      <c r="P28" s="59"/>
      <c r="Q28" s="57">
        <f>ROUND(ROUND(N28,4)*(1-O28),4)</f>
        <v>0</v>
      </c>
      <c r="R28" s="57">
        <f>ROUND(ROUND(Q28,4)*(1+P28),4)</f>
        <v>0</v>
      </c>
      <c r="S28" s="57">
        <f>ROUND($I28*Q28,4)</f>
        <v>0</v>
      </c>
      <c r="T28" s="57">
        <f>ROUND($I28*R28,4)</f>
        <v>0</v>
      </c>
      <c r="U28" s="60"/>
      <c r="V28" s="60"/>
      <c r="W28" s="60"/>
      <c r="X28" s="60"/>
      <c r="Y28" s="61"/>
    </row>
    <row r="29" spans="1:25" ht="38.25" x14ac:dyDescent="0.25">
      <c r="A29" s="62" t="s">
        <v>85</v>
      </c>
      <c r="B29" s="11">
        <v>10</v>
      </c>
      <c r="C29" s="52" t="s">
        <v>115</v>
      </c>
      <c r="D29" s="52" t="s">
        <v>85</v>
      </c>
      <c r="E29" s="52" t="s">
        <v>85</v>
      </c>
      <c r="F29" s="52" t="s">
        <v>85</v>
      </c>
      <c r="G29" s="52" t="s">
        <v>85</v>
      </c>
      <c r="H29" s="53" t="s">
        <v>88</v>
      </c>
      <c r="I29" s="54">
        <v>5</v>
      </c>
      <c r="J29" s="63"/>
      <c r="K29" s="11">
        <v>1</v>
      </c>
      <c r="L29" s="55"/>
      <c r="M29" s="56"/>
      <c r="N29" s="57">
        <f>IF(M29&gt;0,ROUND(L29/M29,4),0)</f>
        <v>0</v>
      </c>
      <c r="O29" s="58"/>
      <c r="P29" s="59"/>
      <c r="Q29" s="57">
        <f>ROUND(ROUND(N29,4)*(1-O29),4)</f>
        <v>0</v>
      </c>
      <c r="R29" s="57">
        <f>ROUND(ROUND(Q29,4)*(1+P29),4)</f>
        <v>0</v>
      </c>
      <c r="S29" s="57">
        <f>ROUND($I29*Q29,4)</f>
        <v>0</v>
      </c>
      <c r="T29" s="57">
        <f>ROUND($I29*R29,4)</f>
        <v>0</v>
      </c>
      <c r="U29" s="60"/>
      <c r="V29" s="60"/>
      <c r="W29" s="60"/>
      <c r="X29" s="60"/>
      <c r="Y29" s="61"/>
    </row>
    <row r="30" spans="1:25" ht="25.5" x14ac:dyDescent="0.25">
      <c r="A30" s="62" t="s">
        <v>85</v>
      </c>
      <c r="B30" s="11">
        <v>11</v>
      </c>
      <c r="C30" s="52" t="s">
        <v>116</v>
      </c>
      <c r="D30" s="52" t="s">
        <v>117</v>
      </c>
      <c r="E30" s="52" t="s">
        <v>85</v>
      </c>
      <c r="F30" s="52" t="s">
        <v>85</v>
      </c>
      <c r="G30" s="52" t="s">
        <v>85</v>
      </c>
      <c r="H30" s="53" t="s">
        <v>88</v>
      </c>
      <c r="I30" s="54">
        <v>10</v>
      </c>
      <c r="J30" s="63"/>
      <c r="K30" s="11">
        <v>1</v>
      </c>
      <c r="L30" s="55"/>
      <c r="M30" s="56"/>
      <c r="N30" s="57">
        <f>IF(M30&gt;0,ROUND(L30/M30,4),0)</f>
        <v>0</v>
      </c>
      <c r="O30" s="58"/>
      <c r="P30" s="59"/>
      <c r="Q30" s="57">
        <f>ROUND(ROUND(N30,4)*(1-O30),4)</f>
        <v>0</v>
      </c>
      <c r="R30" s="57">
        <f>ROUND(ROUND(Q30,4)*(1+P30),4)</f>
        <v>0</v>
      </c>
      <c r="S30" s="57">
        <f>ROUND($I30*Q30,4)</f>
        <v>0</v>
      </c>
      <c r="T30" s="57">
        <f>ROUND($I30*R30,4)</f>
        <v>0</v>
      </c>
      <c r="U30" s="60"/>
      <c r="V30" s="60"/>
      <c r="W30" s="60"/>
      <c r="X30" s="60"/>
      <c r="Y30" s="61"/>
    </row>
    <row r="31" spans="1:25" ht="39" thickBot="1" x14ac:dyDescent="0.3">
      <c r="A31" s="45" t="s">
        <v>85</v>
      </c>
      <c r="B31" s="13">
        <v>12</v>
      </c>
      <c r="C31" s="32" t="s">
        <v>118</v>
      </c>
      <c r="D31" s="32" t="s">
        <v>119</v>
      </c>
      <c r="E31" s="32" t="s">
        <v>85</v>
      </c>
      <c r="F31" s="32" t="s">
        <v>85</v>
      </c>
      <c r="G31" s="32" t="s">
        <v>85</v>
      </c>
      <c r="H31" s="33" t="s">
        <v>88</v>
      </c>
      <c r="I31" s="34">
        <v>10</v>
      </c>
      <c r="J31" s="48"/>
      <c r="K31" s="13">
        <v>1</v>
      </c>
      <c r="L31" s="35"/>
      <c r="M31" s="36"/>
      <c r="N31" s="37">
        <f>IF(M31&gt;0,ROUND(L31/M31,4),0)</f>
        <v>0</v>
      </c>
      <c r="O31" s="38"/>
      <c r="P31" s="39"/>
      <c r="Q31" s="37">
        <f>ROUND(ROUND(N31,4)*(1-O31),4)</f>
        <v>0</v>
      </c>
      <c r="R31" s="37">
        <f>ROUND(ROUND(Q31,4)*(1+P31),4)</f>
        <v>0</v>
      </c>
      <c r="S31" s="37">
        <f>ROUND($I31*Q31,4)</f>
        <v>0</v>
      </c>
      <c r="T31" s="37">
        <f>ROUND($I31*R31,4)</f>
        <v>0</v>
      </c>
      <c r="U31" s="40"/>
      <c r="V31" s="40"/>
      <c r="W31" s="40"/>
      <c r="X31" s="40"/>
      <c r="Y31" s="41"/>
    </row>
    <row r="32" spans="1:25" ht="13.5" thickBot="1" x14ac:dyDescent="0.3">
      <c r="R32" s="49" t="s">
        <v>91</v>
      </c>
      <c r="S32" s="50">
        <f>SUM(S20:S31)</f>
        <v>0</v>
      </c>
      <c r="T32" s="51">
        <f>SUM(T20:T31)</f>
        <v>0</v>
      </c>
    </row>
  </sheetData>
  <sheetProtection algorithmName="SHA-512" hashValue="nRd8bcF9yRiCyFlh3yfop2VknOQ/8w4GIM0FTt3zz5U6XSOfD+mGznJ0VAUFVjyYkdJ2EddY+3THJtf8F43twQ==" saltValue="31TgmdZ6+z1pPSUZ4yP+d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29" fitToHeight="0" pageOrder="overThenDown" orientation="landscape" r:id="rId1"/>
  <headerFooter>
    <oddHeader>&amp;ROBR-8A</oddHeader>
    <oddFooter>&amp;LJN št. 16-33/18&amp;RStran &amp;P od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104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61.5703125" style="1" customWidth="1"/>
    <col min="4" max="4" width="38.7109375" style="1" customWidth="1"/>
    <col min="5" max="5" width="12.7109375" style="1" customWidth="1"/>
    <col min="6" max="6" width="20.140625" style="1" customWidth="1"/>
    <col min="7" max="7" width="10.7109375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13.7109375" style="1" customWidth="1"/>
    <col min="15" max="15" width="10.7109375" style="1" customWidth="1"/>
    <col min="16" max="16" width="7.7109375" style="1" customWidth="1"/>
    <col min="17" max="18" width="13.7109375" style="1" customWidth="1"/>
    <col min="19" max="20" width="17.28515625" style="1" customWidth="1"/>
    <col min="21" max="21" width="20.7109375" style="1" customWidth="1"/>
    <col min="22" max="22" width="25.7109375" style="1" customWidth="1"/>
    <col min="23" max="23" width="20.7109375" style="1" customWidth="1"/>
    <col min="24" max="24" width="12.7109375" style="1" customWidth="1"/>
    <col min="25" max="25" width="25.7109375" style="1" customWidth="1"/>
    <col min="26" max="16384" width="9.140625" style="1"/>
  </cols>
  <sheetData>
    <row r="4" spans="1:25" ht="15.75" x14ac:dyDescent="0.25">
      <c r="C4" s="64" t="s">
        <v>52</v>
      </c>
    </row>
    <row r="5" spans="1:25" ht="18" x14ac:dyDescent="0.25">
      <c r="B5" s="65" t="s">
        <v>120</v>
      </c>
      <c r="C5" s="2" t="s">
        <v>121</v>
      </c>
    </row>
    <row r="7" spans="1:25" x14ac:dyDescent="0.25">
      <c r="C7" s="66" t="str">
        <f>IF('2. Podatki o ponudniku'!C5&lt;&gt;"","Naziv ponudnika: " &amp; '2. Podatki o ponudniku'!C5,"")</f>
        <v/>
      </c>
    </row>
    <row r="8" spans="1:25" x14ac:dyDescent="0.25">
      <c r="C8" s="66" t="str">
        <f>IF('2. Podatki o ponudniku'!C7&lt;&gt;"","Identifikacijska številka za DDV: " &amp; '2. Podatki o ponudniku'!C7,"")</f>
        <v/>
      </c>
    </row>
    <row r="10" spans="1:25" ht="13.5" thickBot="1" x14ac:dyDescent="0.3"/>
    <row r="11" spans="1:25" ht="13.5" thickBot="1" x14ac:dyDescent="0.3">
      <c r="A11" s="42" t="s">
        <v>55</v>
      </c>
      <c r="B11" s="46" t="s">
        <v>56</v>
      </c>
      <c r="C11" s="18" t="s">
        <v>122</v>
      </c>
      <c r="D11" s="18"/>
      <c r="E11" s="18"/>
      <c r="F11" s="18"/>
      <c r="G11" s="18"/>
      <c r="H11" s="18" t="s">
        <v>58</v>
      </c>
      <c r="I11" s="18"/>
      <c r="J11" s="8"/>
      <c r="K11" s="7"/>
      <c r="L11" s="18" t="s">
        <v>123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8"/>
    </row>
    <row r="12" spans="1:25" ht="51.75" thickBot="1" x14ac:dyDescent="0.3">
      <c r="A12" s="43" t="s">
        <v>60</v>
      </c>
      <c r="B12" s="19" t="s">
        <v>61</v>
      </c>
      <c r="C12" s="20" t="s">
        <v>62</v>
      </c>
      <c r="D12" s="20" t="s">
        <v>124</v>
      </c>
      <c r="E12" s="20" t="s">
        <v>64</v>
      </c>
      <c r="F12" s="20" t="s">
        <v>65</v>
      </c>
      <c r="G12" s="20" t="s">
        <v>66</v>
      </c>
      <c r="H12" s="20" t="s">
        <v>67</v>
      </c>
      <c r="I12" s="20" t="s">
        <v>68</v>
      </c>
      <c r="J12" s="21" t="s">
        <v>69</v>
      </c>
      <c r="K12" s="19" t="s">
        <v>70</v>
      </c>
      <c r="L12" s="20" t="s">
        <v>71</v>
      </c>
      <c r="M12" s="20" t="s">
        <v>72</v>
      </c>
      <c r="N12" s="20" t="s">
        <v>73</v>
      </c>
      <c r="O12" s="20" t="s">
        <v>74</v>
      </c>
      <c r="P12" s="20" t="s">
        <v>75</v>
      </c>
      <c r="Q12" s="20" t="s">
        <v>76</v>
      </c>
      <c r="R12" s="20" t="s">
        <v>77</v>
      </c>
      <c r="S12" s="20" t="s">
        <v>78</v>
      </c>
      <c r="T12" s="20" t="s">
        <v>79</v>
      </c>
      <c r="U12" s="20" t="s">
        <v>80</v>
      </c>
      <c r="V12" s="20" t="s">
        <v>81</v>
      </c>
      <c r="W12" s="20" t="s">
        <v>82</v>
      </c>
      <c r="X12" s="20" t="s">
        <v>83</v>
      </c>
      <c r="Y12" s="21" t="s">
        <v>84</v>
      </c>
    </row>
    <row r="13" spans="1:25" ht="76.5" x14ac:dyDescent="0.25">
      <c r="A13" s="44" t="s">
        <v>85</v>
      </c>
      <c r="B13" s="9">
        <v>1</v>
      </c>
      <c r="C13" s="22" t="s">
        <v>125</v>
      </c>
      <c r="D13" s="22" t="s">
        <v>126</v>
      </c>
      <c r="E13" s="22" t="s">
        <v>85</v>
      </c>
      <c r="F13" s="22" t="s">
        <v>85</v>
      </c>
      <c r="G13" s="22" t="s">
        <v>85</v>
      </c>
      <c r="H13" s="23" t="s">
        <v>88</v>
      </c>
      <c r="I13" s="24">
        <v>400</v>
      </c>
      <c r="J13" s="47"/>
      <c r="K13" s="9">
        <v>1</v>
      </c>
      <c r="L13" s="25"/>
      <c r="M13" s="26"/>
      <c r="N13" s="27">
        <f>IF(M13&gt;0,ROUND(L13/M13,4),0)</f>
        <v>0</v>
      </c>
      <c r="O13" s="28"/>
      <c r="P13" s="29"/>
      <c r="Q13" s="27">
        <f>ROUND(ROUND(N13,4)*(1-O13),4)</f>
        <v>0</v>
      </c>
      <c r="R13" s="27">
        <f>ROUND(ROUND(Q13,4)*(1+P13),4)</f>
        <v>0</v>
      </c>
      <c r="S13" s="27">
        <f>ROUND($I13*Q13,4)</f>
        <v>0</v>
      </c>
      <c r="T13" s="27">
        <f>ROUND($I13*R13,4)</f>
        <v>0</v>
      </c>
      <c r="U13" s="30"/>
      <c r="V13" s="30"/>
      <c r="W13" s="30"/>
      <c r="X13" s="30"/>
      <c r="Y13" s="31"/>
    </row>
    <row r="14" spans="1:25" ht="76.5" x14ac:dyDescent="0.25">
      <c r="A14" s="62" t="s">
        <v>85</v>
      </c>
      <c r="B14" s="11">
        <v>2</v>
      </c>
      <c r="C14" s="52" t="s">
        <v>127</v>
      </c>
      <c r="D14" s="52" t="s">
        <v>128</v>
      </c>
      <c r="E14" s="52" t="s">
        <v>85</v>
      </c>
      <c r="F14" s="52" t="s">
        <v>85</v>
      </c>
      <c r="G14" s="52" t="s">
        <v>85</v>
      </c>
      <c r="H14" s="53" t="s">
        <v>88</v>
      </c>
      <c r="I14" s="54">
        <v>200</v>
      </c>
      <c r="J14" s="63"/>
      <c r="K14" s="11">
        <v>1</v>
      </c>
      <c r="L14" s="55"/>
      <c r="M14" s="56"/>
      <c r="N14" s="57">
        <f>IF(M14&gt;0,ROUND(L14/M14,4),0)</f>
        <v>0</v>
      </c>
      <c r="O14" s="58"/>
      <c r="P14" s="59"/>
      <c r="Q14" s="57">
        <f>ROUND(ROUND(N14,4)*(1-O14),4)</f>
        <v>0</v>
      </c>
      <c r="R14" s="57">
        <f>ROUND(ROUND(Q14,4)*(1+P14),4)</f>
        <v>0</v>
      </c>
      <c r="S14" s="57">
        <f>ROUND($I14*Q14,4)</f>
        <v>0</v>
      </c>
      <c r="T14" s="57">
        <f>ROUND($I14*R14,4)</f>
        <v>0</v>
      </c>
      <c r="U14" s="60"/>
      <c r="V14" s="60"/>
      <c r="W14" s="60"/>
      <c r="X14" s="60"/>
      <c r="Y14" s="61"/>
    </row>
    <row r="15" spans="1:25" ht="76.5" x14ac:dyDescent="0.25">
      <c r="A15" s="62" t="s">
        <v>85</v>
      </c>
      <c r="B15" s="11">
        <v>3</v>
      </c>
      <c r="C15" s="52" t="s">
        <v>129</v>
      </c>
      <c r="D15" s="52" t="s">
        <v>130</v>
      </c>
      <c r="E15" s="52" t="s">
        <v>85</v>
      </c>
      <c r="F15" s="52" t="s">
        <v>85</v>
      </c>
      <c r="G15" s="52" t="s">
        <v>85</v>
      </c>
      <c r="H15" s="53" t="s">
        <v>88</v>
      </c>
      <c r="I15" s="54">
        <v>100</v>
      </c>
      <c r="J15" s="63"/>
      <c r="K15" s="11">
        <v>1</v>
      </c>
      <c r="L15" s="55"/>
      <c r="M15" s="56"/>
      <c r="N15" s="57">
        <f>IF(M15&gt;0,ROUND(L15/M15,4),0)</f>
        <v>0</v>
      </c>
      <c r="O15" s="58"/>
      <c r="P15" s="59"/>
      <c r="Q15" s="57">
        <f>ROUND(ROUND(N15,4)*(1-O15),4)</f>
        <v>0</v>
      </c>
      <c r="R15" s="57">
        <f>ROUND(ROUND(Q15,4)*(1+P15),4)</f>
        <v>0</v>
      </c>
      <c r="S15" s="57">
        <f>ROUND($I15*Q15,4)</f>
        <v>0</v>
      </c>
      <c r="T15" s="57">
        <f>ROUND($I15*R15,4)</f>
        <v>0</v>
      </c>
      <c r="U15" s="60"/>
      <c r="V15" s="60"/>
      <c r="W15" s="60"/>
      <c r="X15" s="60"/>
      <c r="Y15" s="61"/>
    </row>
    <row r="16" spans="1:25" ht="63.75" x14ac:dyDescent="0.25">
      <c r="A16" s="62" t="s">
        <v>85</v>
      </c>
      <c r="B16" s="11">
        <v>4</v>
      </c>
      <c r="C16" s="52" t="s">
        <v>131</v>
      </c>
      <c r="D16" s="52" t="s">
        <v>132</v>
      </c>
      <c r="E16" s="52" t="s">
        <v>85</v>
      </c>
      <c r="F16" s="52" t="s">
        <v>85</v>
      </c>
      <c r="G16" s="52" t="s">
        <v>85</v>
      </c>
      <c r="H16" s="53" t="s">
        <v>88</v>
      </c>
      <c r="I16" s="54">
        <v>150</v>
      </c>
      <c r="J16" s="63"/>
      <c r="K16" s="11">
        <v>1</v>
      </c>
      <c r="L16" s="55"/>
      <c r="M16" s="56"/>
      <c r="N16" s="57">
        <f>IF(M16&gt;0,ROUND(L16/M16,4),0)</f>
        <v>0</v>
      </c>
      <c r="O16" s="58"/>
      <c r="P16" s="59"/>
      <c r="Q16" s="57">
        <f>ROUND(ROUND(N16,4)*(1-O16),4)</f>
        <v>0</v>
      </c>
      <c r="R16" s="57">
        <f>ROUND(ROUND(Q16,4)*(1+P16),4)</f>
        <v>0</v>
      </c>
      <c r="S16" s="57">
        <f>ROUND($I16*Q16,4)</f>
        <v>0</v>
      </c>
      <c r="T16" s="57">
        <f>ROUND($I16*R16,4)</f>
        <v>0</v>
      </c>
      <c r="U16" s="60"/>
      <c r="V16" s="60"/>
      <c r="W16" s="60"/>
      <c r="X16" s="60"/>
      <c r="Y16" s="61"/>
    </row>
    <row r="17" spans="1:25" ht="63.75" x14ac:dyDescent="0.25">
      <c r="A17" s="62" t="s">
        <v>85</v>
      </c>
      <c r="B17" s="11">
        <v>5</v>
      </c>
      <c r="C17" s="52" t="s">
        <v>133</v>
      </c>
      <c r="D17" s="52" t="s">
        <v>132</v>
      </c>
      <c r="E17" s="52" t="s">
        <v>85</v>
      </c>
      <c r="F17" s="52" t="s">
        <v>85</v>
      </c>
      <c r="G17" s="52" t="s">
        <v>85</v>
      </c>
      <c r="H17" s="53" t="s">
        <v>88</v>
      </c>
      <c r="I17" s="54">
        <v>50</v>
      </c>
      <c r="J17" s="63"/>
      <c r="K17" s="11">
        <v>1</v>
      </c>
      <c r="L17" s="55"/>
      <c r="M17" s="56"/>
      <c r="N17" s="57">
        <f>IF(M17&gt;0,ROUND(L17/M17,4),0)</f>
        <v>0</v>
      </c>
      <c r="O17" s="58"/>
      <c r="P17" s="59"/>
      <c r="Q17" s="57">
        <f>ROUND(ROUND(N17,4)*(1-O17),4)</f>
        <v>0</v>
      </c>
      <c r="R17" s="57">
        <f>ROUND(ROUND(Q17,4)*(1+P17),4)</f>
        <v>0</v>
      </c>
      <c r="S17" s="57">
        <f>ROUND($I17*Q17,4)</f>
        <v>0</v>
      </c>
      <c r="T17" s="57">
        <f>ROUND($I17*R17,4)</f>
        <v>0</v>
      </c>
      <c r="U17" s="60"/>
      <c r="V17" s="60"/>
      <c r="W17" s="60"/>
      <c r="X17" s="60"/>
      <c r="Y17" s="61"/>
    </row>
    <row r="18" spans="1:25" ht="63.75" x14ac:dyDescent="0.25">
      <c r="A18" s="62" t="s">
        <v>85</v>
      </c>
      <c r="B18" s="11">
        <v>6</v>
      </c>
      <c r="C18" s="52" t="s">
        <v>134</v>
      </c>
      <c r="D18" s="52" t="s">
        <v>135</v>
      </c>
      <c r="E18" s="52" t="s">
        <v>85</v>
      </c>
      <c r="F18" s="52" t="s">
        <v>85</v>
      </c>
      <c r="G18" s="52" t="s">
        <v>85</v>
      </c>
      <c r="H18" s="53" t="s">
        <v>88</v>
      </c>
      <c r="I18" s="54">
        <v>150</v>
      </c>
      <c r="J18" s="63"/>
      <c r="K18" s="11">
        <v>1</v>
      </c>
      <c r="L18" s="55"/>
      <c r="M18" s="56"/>
      <c r="N18" s="57">
        <f>IF(M18&gt;0,ROUND(L18/M18,4),0)</f>
        <v>0</v>
      </c>
      <c r="O18" s="58"/>
      <c r="P18" s="59"/>
      <c r="Q18" s="57">
        <f>ROUND(ROUND(N18,4)*(1-O18),4)</f>
        <v>0</v>
      </c>
      <c r="R18" s="57">
        <f>ROUND(ROUND(Q18,4)*(1+P18),4)</f>
        <v>0</v>
      </c>
      <c r="S18" s="57">
        <f>ROUND($I18*Q18,4)</f>
        <v>0</v>
      </c>
      <c r="T18" s="57">
        <f>ROUND($I18*R18,4)</f>
        <v>0</v>
      </c>
      <c r="U18" s="60"/>
      <c r="V18" s="60"/>
      <c r="W18" s="60"/>
      <c r="X18" s="60"/>
      <c r="Y18" s="61"/>
    </row>
    <row r="19" spans="1:25" ht="63.75" x14ac:dyDescent="0.25">
      <c r="A19" s="62" t="s">
        <v>85</v>
      </c>
      <c r="B19" s="11">
        <v>7</v>
      </c>
      <c r="C19" s="52" t="s">
        <v>136</v>
      </c>
      <c r="D19" s="52" t="s">
        <v>135</v>
      </c>
      <c r="E19" s="52" t="s">
        <v>85</v>
      </c>
      <c r="F19" s="52" t="s">
        <v>85</v>
      </c>
      <c r="G19" s="52" t="s">
        <v>85</v>
      </c>
      <c r="H19" s="53" t="s">
        <v>88</v>
      </c>
      <c r="I19" s="54">
        <v>50</v>
      </c>
      <c r="J19" s="63"/>
      <c r="K19" s="11">
        <v>1</v>
      </c>
      <c r="L19" s="55"/>
      <c r="M19" s="56"/>
      <c r="N19" s="57">
        <f>IF(M19&gt;0,ROUND(L19/M19,4),0)</f>
        <v>0</v>
      </c>
      <c r="O19" s="58"/>
      <c r="P19" s="59"/>
      <c r="Q19" s="57">
        <f>ROUND(ROUND(N19,4)*(1-O19),4)</f>
        <v>0</v>
      </c>
      <c r="R19" s="57">
        <f>ROUND(ROUND(Q19,4)*(1+P19),4)</f>
        <v>0</v>
      </c>
      <c r="S19" s="57">
        <f>ROUND($I19*Q19,4)</f>
        <v>0</v>
      </c>
      <c r="T19" s="57">
        <f>ROUND($I19*R19,4)</f>
        <v>0</v>
      </c>
      <c r="U19" s="60"/>
      <c r="V19" s="60"/>
      <c r="W19" s="60"/>
      <c r="X19" s="60"/>
      <c r="Y19" s="61"/>
    </row>
    <row r="20" spans="1:25" ht="63.75" x14ac:dyDescent="0.25">
      <c r="A20" s="62" t="s">
        <v>85</v>
      </c>
      <c r="B20" s="11">
        <v>8</v>
      </c>
      <c r="C20" s="52" t="s">
        <v>137</v>
      </c>
      <c r="D20" s="52" t="s">
        <v>138</v>
      </c>
      <c r="E20" s="52" t="s">
        <v>85</v>
      </c>
      <c r="F20" s="52" t="s">
        <v>85</v>
      </c>
      <c r="G20" s="52" t="s">
        <v>85</v>
      </c>
      <c r="H20" s="53" t="s">
        <v>88</v>
      </c>
      <c r="I20" s="54">
        <v>75</v>
      </c>
      <c r="J20" s="63"/>
      <c r="K20" s="11">
        <v>1</v>
      </c>
      <c r="L20" s="55"/>
      <c r="M20" s="56"/>
      <c r="N20" s="57">
        <f>IF(M20&gt;0,ROUND(L20/M20,4),0)</f>
        <v>0</v>
      </c>
      <c r="O20" s="58"/>
      <c r="P20" s="59"/>
      <c r="Q20" s="57">
        <f>ROUND(ROUND(N20,4)*(1-O20),4)</f>
        <v>0</v>
      </c>
      <c r="R20" s="57">
        <f>ROUND(ROUND(Q20,4)*(1+P20),4)</f>
        <v>0</v>
      </c>
      <c r="S20" s="57">
        <f>ROUND($I20*Q20,4)</f>
        <v>0</v>
      </c>
      <c r="T20" s="57">
        <f>ROUND($I20*R20,4)</f>
        <v>0</v>
      </c>
      <c r="U20" s="60"/>
      <c r="V20" s="60"/>
      <c r="W20" s="60"/>
      <c r="X20" s="60"/>
      <c r="Y20" s="61"/>
    </row>
    <row r="21" spans="1:25" ht="64.5" thickBot="1" x14ac:dyDescent="0.3">
      <c r="A21" s="45" t="s">
        <v>85</v>
      </c>
      <c r="B21" s="13">
        <v>9</v>
      </c>
      <c r="C21" s="32" t="s">
        <v>139</v>
      </c>
      <c r="D21" s="32" t="s">
        <v>140</v>
      </c>
      <c r="E21" s="32" t="s">
        <v>85</v>
      </c>
      <c r="F21" s="32" t="s">
        <v>85</v>
      </c>
      <c r="G21" s="32" t="s">
        <v>85</v>
      </c>
      <c r="H21" s="33" t="s">
        <v>88</v>
      </c>
      <c r="I21" s="34">
        <v>25</v>
      </c>
      <c r="J21" s="48"/>
      <c r="K21" s="13">
        <v>1</v>
      </c>
      <c r="L21" s="35"/>
      <c r="M21" s="36"/>
      <c r="N21" s="37">
        <f>IF(M21&gt;0,ROUND(L21/M21,4),0)</f>
        <v>0</v>
      </c>
      <c r="O21" s="38"/>
      <c r="P21" s="39"/>
      <c r="Q21" s="37">
        <f>ROUND(ROUND(N21,4)*(1-O21),4)</f>
        <v>0</v>
      </c>
      <c r="R21" s="37">
        <f>ROUND(ROUND(Q21,4)*(1+P21),4)</f>
        <v>0</v>
      </c>
      <c r="S21" s="37">
        <f>ROUND($I21*Q21,4)</f>
        <v>0</v>
      </c>
      <c r="T21" s="37">
        <f>ROUND($I21*R21,4)</f>
        <v>0</v>
      </c>
      <c r="U21" s="40"/>
      <c r="V21" s="40"/>
      <c r="W21" s="40"/>
      <c r="X21" s="40"/>
      <c r="Y21" s="41"/>
    </row>
    <row r="22" spans="1:25" ht="13.5" thickBot="1" x14ac:dyDescent="0.3">
      <c r="R22" s="49" t="s">
        <v>91</v>
      </c>
      <c r="S22" s="50">
        <f>SUM(S13:S21)</f>
        <v>0</v>
      </c>
      <c r="T22" s="51">
        <f>SUM(T13:T21)</f>
        <v>0</v>
      </c>
    </row>
    <row r="24" spans="1:25" ht="13.5" thickBot="1" x14ac:dyDescent="0.3"/>
    <row r="25" spans="1:25" ht="13.5" thickBot="1" x14ac:dyDescent="0.3">
      <c r="A25" s="42" t="s">
        <v>55</v>
      </c>
      <c r="B25" s="46" t="s">
        <v>92</v>
      </c>
      <c r="C25" s="18" t="s">
        <v>141</v>
      </c>
      <c r="D25" s="18"/>
      <c r="E25" s="18"/>
      <c r="F25" s="18"/>
      <c r="G25" s="18"/>
      <c r="H25" s="18" t="s">
        <v>58</v>
      </c>
      <c r="I25" s="18"/>
      <c r="J25" s="8"/>
      <c r="K25" s="7"/>
      <c r="L25" s="18" t="s">
        <v>142</v>
      </c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8"/>
    </row>
    <row r="26" spans="1:25" ht="51.75" thickBot="1" x14ac:dyDescent="0.3">
      <c r="A26" s="43" t="s">
        <v>60</v>
      </c>
      <c r="B26" s="19" t="s">
        <v>61</v>
      </c>
      <c r="C26" s="20" t="s">
        <v>62</v>
      </c>
      <c r="D26" s="20" t="s">
        <v>124</v>
      </c>
      <c r="E26" s="20" t="s">
        <v>64</v>
      </c>
      <c r="F26" s="20" t="s">
        <v>65</v>
      </c>
      <c r="G26" s="20" t="s">
        <v>66</v>
      </c>
      <c r="H26" s="20" t="s">
        <v>67</v>
      </c>
      <c r="I26" s="20" t="s">
        <v>68</v>
      </c>
      <c r="J26" s="21" t="s">
        <v>69</v>
      </c>
      <c r="K26" s="19" t="s">
        <v>70</v>
      </c>
      <c r="L26" s="20" t="s">
        <v>71</v>
      </c>
      <c r="M26" s="20" t="s">
        <v>72</v>
      </c>
      <c r="N26" s="20" t="s">
        <v>73</v>
      </c>
      <c r="O26" s="20" t="s">
        <v>74</v>
      </c>
      <c r="P26" s="20" t="s">
        <v>75</v>
      </c>
      <c r="Q26" s="20" t="s">
        <v>76</v>
      </c>
      <c r="R26" s="20" t="s">
        <v>77</v>
      </c>
      <c r="S26" s="20" t="s">
        <v>78</v>
      </c>
      <c r="T26" s="20" t="s">
        <v>79</v>
      </c>
      <c r="U26" s="20" t="s">
        <v>80</v>
      </c>
      <c r="V26" s="20" t="s">
        <v>81</v>
      </c>
      <c r="W26" s="20" t="s">
        <v>82</v>
      </c>
      <c r="X26" s="20" t="s">
        <v>83</v>
      </c>
      <c r="Y26" s="21" t="s">
        <v>84</v>
      </c>
    </row>
    <row r="27" spans="1:25" ht="38.25" x14ac:dyDescent="0.25">
      <c r="A27" s="44" t="s">
        <v>85</v>
      </c>
      <c r="B27" s="9">
        <v>1</v>
      </c>
      <c r="C27" s="22" t="s">
        <v>143</v>
      </c>
      <c r="D27" s="22" t="s">
        <v>144</v>
      </c>
      <c r="E27" s="22" t="s">
        <v>85</v>
      </c>
      <c r="F27" s="22" t="s">
        <v>85</v>
      </c>
      <c r="G27" s="22" t="s">
        <v>85</v>
      </c>
      <c r="H27" s="23" t="s">
        <v>88</v>
      </c>
      <c r="I27" s="24">
        <v>10</v>
      </c>
      <c r="J27" s="47"/>
      <c r="K27" s="9">
        <v>1</v>
      </c>
      <c r="L27" s="25"/>
      <c r="M27" s="26"/>
      <c r="N27" s="27">
        <f>IF(M27&gt;0,ROUND(L27/M27,4),0)</f>
        <v>0</v>
      </c>
      <c r="O27" s="28"/>
      <c r="P27" s="29"/>
      <c r="Q27" s="27">
        <f>ROUND(ROUND(N27,4)*(1-O27),4)</f>
        <v>0</v>
      </c>
      <c r="R27" s="27">
        <f>ROUND(ROUND(Q27,4)*(1+P27),4)</f>
        <v>0</v>
      </c>
      <c r="S27" s="27">
        <f>ROUND($I27*Q27,4)</f>
        <v>0</v>
      </c>
      <c r="T27" s="27">
        <f>ROUND($I27*R27,4)</f>
        <v>0</v>
      </c>
      <c r="U27" s="30"/>
      <c r="V27" s="30"/>
      <c r="W27" s="30"/>
      <c r="X27" s="30"/>
      <c r="Y27" s="31"/>
    </row>
    <row r="28" spans="1:25" ht="51" x14ac:dyDescent="0.25">
      <c r="A28" s="62" t="s">
        <v>85</v>
      </c>
      <c r="B28" s="11">
        <v>2</v>
      </c>
      <c r="C28" s="52" t="s">
        <v>145</v>
      </c>
      <c r="D28" s="52" t="s">
        <v>146</v>
      </c>
      <c r="E28" s="52" t="s">
        <v>85</v>
      </c>
      <c r="F28" s="52" t="s">
        <v>85</v>
      </c>
      <c r="G28" s="52" t="s">
        <v>85</v>
      </c>
      <c r="H28" s="53" t="s">
        <v>88</v>
      </c>
      <c r="I28" s="54">
        <v>350</v>
      </c>
      <c r="J28" s="63"/>
      <c r="K28" s="11">
        <v>1</v>
      </c>
      <c r="L28" s="55"/>
      <c r="M28" s="56"/>
      <c r="N28" s="57">
        <f>IF(M28&gt;0,ROUND(L28/M28,4),0)</f>
        <v>0</v>
      </c>
      <c r="O28" s="58"/>
      <c r="P28" s="59"/>
      <c r="Q28" s="57">
        <f>ROUND(ROUND(N28,4)*(1-O28),4)</f>
        <v>0</v>
      </c>
      <c r="R28" s="57">
        <f>ROUND(ROUND(Q28,4)*(1+P28),4)</f>
        <v>0</v>
      </c>
      <c r="S28" s="57">
        <f>ROUND($I28*Q28,4)</f>
        <v>0</v>
      </c>
      <c r="T28" s="57">
        <f>ROUND($I28*R28,4)</f>
        <v>0</v>
      </c>
      <c r="U28" s="60"/>
      <c r="V28" s="60"/>
      <c r="W28" s="60"/>
      <c r="X28" s="60"/>
      <c r="Y28" s="61"/>
    </row>
    <row r="29" spans="1:25" ht="51.75" thickBot="1" x14ac:dyDescent="0.3">
      <c r="A29" s="45" t="s">
        <v>85</v>
      </c>
      <c r="B29" s="13">
        <v>3</v>
      </c>
      <c r="C29" s="32" t="s">
        <v>147</v>
      </c>
      <c r="D29" s="32" t="s">
        <v>148</v>
      </c>
      <c r="E29" s="32" t="s">
        <v>85</v>
      </c>
      <c r="F29" s="32" t="s">
        <v>85</v>
      </c>
      <c r="G29" s="32" t="s">
        <v>85</v>
      </c>
      <c r="H29" s="33" t="s">
        <v>88</v>
      </c>
      <c r="I29" s="34">
        <v>220</v>
      </c>
      <c r="J29" s="48"/>
      <c r="K29" s="13">
        <v>1</v>
      </c>
      <c r="L29" s="35"/>
      <c r="M29" s="36"/>
      <c r="N29" s="37">
        <f>IF(M29&gt;0,ROUND(L29/M29,4),0)</f>
        <v>0</v>
      </c>
      <c r="O29" s="38"/>
      <c r="P29" s="39"/>
      <c r="Q29" s="37">
        <f>ROUND(ROUND(N29,4)*(1-O29),4)</f>
        <v>0</v>
      </c>
      <c r="R29" s="37">
        <f>ROUND(ROUND(Q29,4)*(1+P29),4)</f>
        <v>0</v>
      </c>
      <c r="S29" s="37">
        <f>ROUND($I29*Q29,4)</f>
        <v>0</v>
      </c>
      <c r="T29" s="37">
        <f>ROUND($I29*R29,4)</f>
        <v>0</v>
      </c>
      <c r="U29" s="40"/>
      <c r="V29" s="40"/>
      <c r="W29" s="40"/>
      <c r="X29" s="40"/>
      <c r="Y29" s="41"/>
    </row>
    <row r="30" spans="1:25" ht="13.5" thickBot="1" x14ac:dyDescent="0.3">
      <c r="R30" s="49" t="s">
        <v>91</v>
      </c>
      <c r="S30" s="50">
        <f>SUM(S27:S29)</f>
        <v>0</v>
      </c>
      <c r="T30" s="51">
        <f>SUM(T27:T29)</f>
        <v>0</v>
      </c>
    </row>
    <row r="32" spans="1:25" ht="13.5" thickBot="1" x14ac:dyDescent="0.3"/>
    <row r="33" spans="1:25" ht="13.5" thickBot="1" x14ac:dyDescent="0.3">
      <c r="A33" s="42" t="s">
        <v>55</v>
      </c>
      <c r="B33" s="46" t="s">
        <v>149</v>
      </c>
      <c r="C33" s="18" t="s">
        <v>150</v>
      </c>
      <c r="D33" s="18"/>
      <c r="E33" s="18"/>
      <c r="F33" s="18"/>
      <c r="G33" s="18"/>
      <c r="H33" s="18" t="s">
        <v>58</v>
      </c>
      <c r="I33" s="18"/>
      <c r="J33" s="8"/>
      <c r="K33" s="7"/>
      <c r="L33" s="18" t="s">
        <v>151</v>
      </c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8"/>
    </row>
    <row r="34" spans="1:25" ht="51.75" thickBot="1" x14ac:dyDescent="0.3">
      <c r="A34" s="43" t="s">
        <v>60</v>
      </c>
      <c r="B34" s="19" t="s">
        <v>61</v>
      </c>
      <c r="C34" s="20" t="s">
        <v>62</v>
      </c>
      <c r="D34" s="20" t="s">
        <v>124</v>
      </c>
      <c r="E34" s="20" t="s">
        <v>64</v>
      </c>
      <c r="F34" s="20" t="s">
        <v>65</v>
      </c>
      <c r="G34" s="20" t="s">
        <v>66</v>
      </c>
      <c r="H34" s="20" t="s">
        <v>67</v>
      </c>
      <c r="I34" s="20" t="s">
        <v>68</v>
      </c>
      <c r="J34" s="21" t="s">
        <v>69</v>
      </c>
      <c r="K34" s="19" t="s">
        <v>70</v>
      </c>
      <c r="L34" s="20" t="s">
        <v>71</v>
      </c>
      <c r="M34" s="20" t="s">
        <v>72</v>
      </c>
      <c r="N34" s="20" t="s">
        <v>73</v>
      </c>
      <c r="O34" s="20" t="s">
        <v>74</v>
      </c>
      <c r="P34" s="20" t="s">
        <v>75</v>
      </c>
      <c r="Q34" s="20" t="s">
        <v>76</v>
      </c>
      <c r="R34" s="20" t="s">
        <v>77</v>
      </c>
      <c r="S34" s="20" t="s">
        <v>78</v>
      </c>
      <c r="T34" s="20" t="s">
        <v>79</v>
      </c>
      <c r="U34" s="20" t="s">
        <v>80</v>
      </c>
      <c r="V34" s="20" t="s">
        <v>81</v>
      </c>
      <c r="W34" s="20" t="s">
        <v>82</v>
      </c>
      <c r="X34" s="20" t="s">
        <v>83</v>
      </c>
      <c r="Y34" s="21" t="s">
        <v>84</v>
      </c>
    </row>
    <row r="35" spans="1:25" ht="25.5" x14ac:dyDescent="0.25">
      <c r="A35" s="44" t="s">
        <v>85</v>
      </c>
      <c r="B35" s="9">
        <v>1</v>
      </c>
      <c r="C35" s="22" t="s">
        <v>152</v>
      </c>
      <c r="D35" s="22" t="s">
        <v>153</v>
      </c>
      <c r="E35" s="22" t="s">
        <v>85</v>
      </c>
      <c r="F35" s="22" t="s">
        <v>85</v>
      </c>
      <c r="G35" s="22" t="s">
        <v>85</v>
      </c>
      <c r="H35" s="23" t="s">
        <v>88</v>
      </c>
      <c r="I35" s="24">
        <v>5</v>
      </c>
      <c r="J35" s="47"/>
      <c r="K35" s="9">
        <v>1</v>
      </c>
      <c r="L35" s="25"/>
      <c r="M35" s="26"/>
      <c r="N35" s="27">
        <f>IF(M35&gt;0,ROUND(L35/M35,4),0)</f>
        <v>0</v>
      </c>
      <c r="O35" s="28"/>
      <c r="P35" s="29"/>
      <c r="Q35" s="27">
        <f>ROUND(ROUND(N35,4)*(1-O35),4)</f>
        <v>0</v>
      </c>
      <c r="R35" s="27">
        <f>ROUND(ROUND(Q35,4)*(1+P35),4)</f>
        <v>0</v>
      </c>
      <c r="S35" s="27">
        <f>ROUND($I35*Q35,4)</f>
        <v>0</v>
      </c>
      <c r="T35" s="27">
        <f>ROUND($I35*R35,4)</f>
        <v>0</v>
      </c>
      <c r="U35" s="30"/>
      <c r="V35" s="30"/>
      <c r="W35" s="30"/>
      <c r="X35" s="30"/>
      <c r="Y35" s="31"/>
    </row>
    <row r="36" spans="1:25" ht="25.5" x14ac:dyDescent="0.25">
      <c r="A36" s="62" t="s">
        <v>85</v>
      </c>
      <c r="B36" s="11">
        <v>2</v>
      </c>
      <c r="C36" s="52" t="s">
        <v>154</v>
      </c>
      <c r="D36" s="52" t="s">
        <v>155</v>
      </c>
      <c r="E36" s="52" t="s">
        <v>85</v>
      </c>
      <c r="F36" s="52" t="s">
        <v>85</v>
      </c>
      <c r="G36" s="52" t="s">
        <v>85</v>
      </c>
      <c r="H36" s="53" t="s">
        <v>88</v>
      </c>
      <c r="I36" s="54">
        <v>200</v>
      </c>
      <c r="J36" s="63"/>
      <c r="K36" s="11">
        <v>1</v>
      </c>
      <c r="L36" s="55"/>
      <c r="M36" s="56"/>
      <c r="N36" s="57">
        <f>IF(M36&gt;0,ROUND(L36/M36,4),0)</f>
        <v>0</v>
      </c>
      <c r="O36" s="58"/>
      <c r="P36" s="59"/>
      <c r="Q36" s="57">
        <f>ROUND(ROUND(N36,4)*(1-O36),4)</f>
        <v>0</v>
      </c>
      <c r="R36" s="57">
        <f>ROUND(ROUND(Q36,4)*(1+P36),4)</f>
        <v>0</v>
      </c>
      <c r="S36" s="57">
        <f>ROUND($I36*Q36,4)</f>
        <v>0</v>
      </c>
      <c r="T36" s="57">
        <f>ROUND($I36*R36,4)</f>
        <v>0</v>
      </c>
      <c r="U36" s="60"/>
      <c r="V36" s="60"/>
      <c r="W36" s="60"/>
      <c r="X36" s="60"/>
      <c r="Y36" s="61"/>
    </row>
    <row r="37" spans="1:25" ht="25.5" x14ac:dyDescent="0.25">
      <c r="A37" s="62" t="s">
        <v>85</v>
      </c>
      <c r="B37" s="11">
        <v>3</v>
      </c>
      <c r="C37" s="52" t="s">
        <v>156</v>
      </c>
      <c r="D37" s="52" t="s">
        <v>157</v>
      </c>
      <c r="E37" s="52" t="s">
        <v>85</v>
      </c>
      <c r="F37" s="52" t="s">
        <v>85</v>
      </c>
      <c r="G37" s="52" t="s">
        <v>85</v>
      </c>
      <c r="H37" s="53" t="s">
        <v>88</v>
      </c>
      <c r="I37" s="54">
        <v>380</v>
      </c>
      <c r="J37" s="63"/>
      <c r="K37" s="11">
        <v>1</v>
      </c>
      <c r="L37" s="55"/>
      <c r="M37" s="56"/>
      <c r="N37" s="57">
        <f>IF(M37&gt;0,ROUND(L37/M37,4),0)</f>
        <v>0</v>
      </c>
      <c r="O37" s="58"/>
      <c r="P37" s="59"/>
      <c r="Q37" s="57">
        <f>ROUND(ROUND(N37,4)*(1-O37),4)</f>
        <v>0</v>
      </c>
      <c r="R37" s="57">
        <f>ROUND(ROUND(Q37,4)*(1+P37),4)</f>
        <v>0</v>
      </c>
      <c r="S37" s="57">
        <f>ROUND($I37*Q37,4)</f>
        <v>0</v>
      </c>
      <c r="T37" s="57">
        <f>ROUND($I37*R37,4)</f>
        <v>0</v>
      </c>
      <c r="U37" s="60"/>
      <c r="V37" s="60"/>
      <c r="W37" s="60"/>
      <c r="X37" s="60"/>
      <c r="Y37" s="61"/>
    </row>
    <row r="38" spans="1:25" ht="90" thickBot="1" x14ac:dyDescent="0.3">
      <c r="A38" s="45" t="s">
        <v>85</v>
      </c>
      <c r="B38" s="13">
        <v>4</v>
      </c>
      <c r="C38" s="32" t="s">
        <v>158</v>
      </c>
      <c r="D38" s="32" t="s">
        <v>159</v>
      </c>
      <c r="E38" s="32" t="s">
        <v>85</v>
      </c>
      <c r="F38" s="32" t="s">
        <v>85</v>
      </c>
      <c r="G38" s="32" t="s">
        <v>85</v>
      </c>
      <c r="H38" s="33" t="s">
        <v>88</v>
      </c>
      <c r="I38" s="34">
        <v>5</v>
      </c>
      <c r="J38" s="48"/>
      <c r="K38" s="13">
        <v>1</v>
      </c>
      <c r="L38" s="35"/>
      <c r="M38" s="36"/>
      <c r="N38" s="37">
        <f>IF(M38&gt;0,ROUND(L38/M38,4),0)</f>
        <v>0</v>
      </c>
      <c r="O38" s="38"/>
      <c r="P38" s="39"/>
      <c r="Q38" s="37">
        <f>ROUND(ROUND(N38,4)*(1-O38),4)</f>
        <v>0</v>
      </c>
      <c r="R38" s="37">
        <f>ROUND(ROUND(Q38,4)*(1+P38),4)</f>
        <v>0</v>
      </c>
      <c r="S38" s="37">
        <f>ROUND($I38*Q38,4)</f>
        <v>0</v>
      </c>
      <c r="T38" s="37">
        <f>ROUND($I38*R38,4)</f>
        <v>0</v>
      </c>
      <c r="U38" s="40"/>
      <c r="V38" s="40"/>
      <c r="W38" s="40"/>
      <c r="X38" s="40"/>
      <c r="Y38" s="41"/>
    </row>
    <row r="39" spans="1:25" ht="13.5" thickBot="1" x14ac:dyDescent="0.3">
      <c r="R39" s="49" t="s">
        <v>91</v>
      </c>
      <c r="S39" s="50">
        <f>SUM(S35:S38)</f>
        <v>0</v>
      </c>
      <c r="T39" s="51">
        <f>SUM(T35:T38)</f>
        <v>0</v>
      </c>
    </row>
    <row r="41" spans="1:25" ht="13.5" thickBot="1" x14ac:dyDescent="0.3"/>
    <row r="42" spans="1:25" ht="13.5" thickBot="1" x14ac:dyDescent="0.3">
      <c r="A42" s="42" t="s">
        <v>55</v>
      </c>
      <c r="B42" s="46" t="s">
        <v>160</v>
      </c>
      <c r="C42" s="18" t="s">
        <v>161</v>
      </c>
      <c r="D42" s="18"/>
      <c r="E42" s="18"/>
      <c r="F42" s="18"/>
      <c r="G42" s="18"/>
      <c r="H42" s="18" t="s">
        <v>58</v>
      </c>
      <c r="I42" s="18"/>
      <c r="J42" s="8"/>
      <c r="K42" s="7"/>
      <c r="L42" s="18" t="s">
        <v>162</v>
      </c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8"/>
    </row>
    <row r="43" spans="1:25" ht="51.75" thickBot="1" x14ac:dyDescent="0.3">
      <c r="A43" s="43" t="s">
        <v>60</v>
      </c>
      <c r="B43" s="19" t="s">
        <v>61</v>
      </c>
      <c r="C43" s="20" t="s">
        <v>62</v>
      </c>
      <c r="D43" s="20" t="s">
        <v>124</v>
      </c>
      <c r="E43" s="20" t="s">
        <v>64</v>
      </c>
      <c r="F43" s="20" t="s">
        <v>65</v>
      </c>
      <c r="G43" s="20" t="s">
        <v>66</v>
      </c>
      <c r="H43" s="20" t="s">
        <v>67</v>
      </c>
      <c r="I43" s="20" t="s">
        <v>68</v>
      </c>
      <c r="J43" s="21" t="s">
        <v>69</v>
      </c>
      <c r="K43" s="19" t="s">
        <v>70</v>
      </c>
      <c r="L43" s="20" t="s">
        <v>71</v>
      </c>
      <c r="M43" s="20" t="s">
        <v>72</v>
      </c>
      <c r="N43" s="20" t="s">
        <v>73</v>
      </c>
      <c r="O43" s="20" t="s">
        <v>74</v>
      </c>
      <c r="P43" s="20" t="s">
        <v>75</v>
      </c>
      <c r="Q43" s="20" t="s">
        <v>76</v>
      </c>
      <c r="R43" s="20" t="s">
        <v>77</v>
      </c>
      <c r="S43" s="20" t="s">
        <v>78</v>
      </c>
      <c r="T43" s="20" t="s">
        <v>79</v>
      </c>
      <c r="U43" s="20" t="s">
        <v>80</v>
      </c>
      <c r="V43" s="20" t="s">
        <v>81</v>
      </c>
      <c r="W43" s="20" t="s">
        <v>82</v>
      </c>
      <c r="X43" s="20" t="s">
        <v>83</v>
      </c>
      <c r="Y43" s="21" t="s">
        <v>84</v>
      </c>
    </row>
    <row r="44" spans="1:25" ht="25.5" x14ac:dyDescent="0.25">
      <c r="A44" s="44" t="s">
        <v>85</v>
      </c>
      <c r="B44" s="9">
        <v>1</v>
      </c>
      <c r="C44" s="22" t="s">
        <v>163</v>
      </c>
      <c r="D44" s="22" t="s">
        <v>164</v>
      </c>
      <c r="E44" s="22" t="s">
        <v>85</v>
      </c>
      <c r="F44" s="22" t="s">
        <v>85</v>
      </c>
      <c r="G44" s="22" t="s">
        <v>85</v>
      </c>
      <c r="H44" s="23" t="s">
        <v>88</v>
      </c>
      <c r="I44" s="67">
        <v>0.5</v>
      </c>
      <c r="J44" s="47"/>
      <c r="K44" s="9">
        <v>1</v>
      </c>
      <c r="L44" s="25"/>
      <c r="M44" s="26"/>
      <c r="N44" s="27">
        <f>IF(M44&gt;0,ROUND(L44/M44,4),0)</f>
        <v>0</v>
      </c>
      <c r="O44" s="28"/>
      <c r="P44" s="29"/>
      <c r="Q44" s="27">
        <f>ROUND(ROUND(N44,4)*(1-O44),4)</f>
        <v>0</v>
      </c>
      <c r="R44" s="27">
        <f>ROUND(ROUND(Q44,4)*(1+P44),4)</f>
        <v>0</v>
      </c>
      <c r="S44" s="27">
        <f>ROUND($I44*Q44,4)</f>
        <v>0</v>
      </c>
      <c r="T44" s="27">
        <f>ROUND($I44*R44,4)</f>
        <v>0</v>
      </c>
      <c r="U44" s="30"/>
      <c r="V44" s="30"/>
      <c r="W44" s="30"/>
      <c r="X44" s="30"/>
      <c r="Y44" s="31"/>
    </row>
    <row r="45" spans="1:25" ht="25.5" x14ac:dyDescent="0.25">
      <c r="A45" s="62" t="s">
        <v>85</v>
      </c>
      <c r="B45" s="11">
        <v>2</v>
      </c>
      <c r="C45" s="52" t="s">
        <v>165</v>
      </c>
      <c r="D45" s="52" t="s">
        <v>166</v>
      </c>
      <c r="E45" s="52" t="s">
        <v>85</v>
      </c>
      <c r="F45" s="52" t="s">
        <v>85</v>
      </c>
      <c r="G45" s="52" t="s">
        <v>85</v>
      </c>
      <c r="H45" s="53" t="s">
        <v>88</v>
      </c>
      <c r="I45" s="54">
        <v>10</v>
      </c>
      <c r="J45" s="63"/>
      <c r="K45" s="11">
        <v>1</v>
      </c>
      <c r="L45" s="55"/>
      <c r="M45" s="56"/>
      <c r="N45" s="57">
        <f>IF(M45&gt;0,ROUND(L45/M45,4),0)</f>
        <v>0</v>
      </c>
      <c r="O45" s="58"/>
      <c r="P45" s="59"/>
      <c r="Q45" s="57">
        <f>ROUND(ROUND(N45,4)*(1-O45),4)</f>
        <v>0</v>
      </c>
      <c r="R45" s="57">
        <f>ROUND(ROUND(Q45,4)*(1+P45),4)</f>
        <v>0</v>
      </c>
      <c r="S45" s="57">
        <f>ROUND($I45*Q45,4)</f>
        <v>0</v>
      </c>
      <c r="T45" s="57">
        <f>ROUND($I45*R45,4)</f>
        <v>0</v>
      </c>
      <c r="U45" s="60"/>
      <c r="V45" s="60"/>
      <c r="W45" s="60"/>
      <c r="X45" s="60"/>
      <c r="Y45" s="61"/>
    </row>
    <row r="46" spans="1:25" ht="25.5" x14ac:dyDescent="0.25">
      <c r="A46" s="62" t="s">
        <v>85</v>
      </c>
      <c r="B46" s="11">
        <v>3</v>
      </c>
      <c r="C46" s="52" t="s">
        <v>167</v>
      </c>
      <c r="D46" s="52" t="s">
        <v>166</v>
      </c>
      <c r="E46" s="52" t="s">
        <v>85</v>
      </c>
      <c r="F46" s="52" t="s">
        <v>85</v>
      </c>
      <c r="G46" s="52" t="s">
        <v>85</v>
      </c>
      <c r="H46" s="53" t="s">
        <v>88</v>
      </c>
      <c r="I46" s="54">
        <v>10</v>
      </c>
      <c r="J46" s="63"/>
      <c r="K46" s="11">
        <v>1</v>
      </c>
      <c r="L46" s="55"/>
      <c r="M46" s="56"/>
      <c r="N46" s="57">
        <f>IF(M46&gt;0,ROUND(L46/M46,4),0)</f>
        <v>0</v>
      </c>
      <c r="O46" s="58"/>
      <c r="P46" s="59"/>
      <c r="Q46" s="57">
        <f>ROUND(ROUND(N46,4)*(1-O46),4)</f>
        <v>0</v>
      </c>
      <c r="R46" s="57">
        <f>ROUND(ROUND(Q46,4)*(1+P46),4)</f>
        <v>0</v>
      </c>
      <c r="S46" s="57">
        <f>ROUND($I46*Q46,4)</f>
        <v>0</v>
      </c>
      <c r="T46" s="57">
        <f>ROUND($I46*R46,4)</f>
        <v>0</v>
      </c>
      <c r="U46" s="60"/>
      <c r="V46" s="60"/>
      <c r="W46" s="60"/>
      <c r="X46" s="60"/>
      <c r="Y46" s="61"/>
    </row>
    <row r="47" spans="1:25" ht="64.5" thickBot="1" x14ac:dyDescent="0.3">
      <c r="A47" s="45" t="s">
        <v>85</v>
      </c>
      <c r="B47" s="13">
        <v>4</v>
      </c>
      <c r="C47" s="32" t="s">
        <v>168</v>
      </c>
      <c r="D47" s="32" t="s">
        <v>169</v>
      </c>
      <c r="E47" s="32" t="s">
        <v>85</v>
      </c>
      <c r="F47" s="32" t="s">
        <v>85</v>
      </c>
      <c r="G47" s="32" t="s">
        <v>85</v>
      </c>
      <c r="H47" s="33" t="s">
        <v>88</v>
      </c>
      <c r="I47" s="34">
        <v>5</v>
      </c>
      <c r="J47" s="48"/>
      <c r="K47" s="13">
        <v>1</v>
      </c>
      <c r="L47" s="35"/>
      <c r="M47" s="36"/>
      <c r="N47" s="37">
        <f>IF(M47&gt;0,ROUND(L47/M47,4),0)</f>
        <v>0</v>
      </c>
      <c r="O47" s="38"/>
      <c r="P47" s="39"/>
      <c r="Q47" s="37">
        <f>ROUND(ROUND(N47,4)*(1-O47),4)</f>
        <v>0</v>
      </c>
      <c r="R47" s="37">
        <f>ROUND(ROUND(Q47,4)*(1+P47),4)</f>
        <v>0</v>
      </c>
      <c r="S47" s="37">
        <f>ROUND($I47*Q47,4)</f>
        <v>0</v>
      </c>
      <c r="T47" s="37">
        <f>ROUND($I47*R47,4)</f>
        <v>0</v>
      </c>
      <c r="U47" s="40"/>
      <c r="V47" s="40"/>
      <c r="W47" s="40"/>
      <c r="X47" s="40"/>
      <c r="Y47" s="41"/>
    </row>
    <row r="48" spans="1:25" ht="13.5" thickBot="1" x14ac:dyDescent="0.3">
      <c r="R48" s="49" t="s">
        <v>91</v>
      </c>
      <c r="S48" s="50">
        <f>SUM(S44:S47)</f>
        <v>0</v>
      </c>
      <c r="T48" s="51">
        <f>SUM(T44:T47)</f>
        <v>0</v>
      </c>
    </row>
    <row r="50" spans="1:25" ht="13.5" thickBot="1" x14ac:dyDescent="0.3"/>
    <row r="51" spans="1:25" ht="13.5" thickBot="1" x14ac:dyDescent="0.3">
      <c r="A51" s="42" t="s">
        <v>55</v>
      </c>
      <c r="B51" s="46" t="s">
        <v>170</v>
      </c>
      <c r="C51" s="18" t="s">
        <v>171</v>
      </c>
      <c r="D51" s="18"/>
      <c r="E51" s="18"/>
      <c r="F51" s="18"/>
      <c r="G51" s="18"/>
      <c r="H51" s="18" t="s">
        <v>58</v>
      </c>
      <c r="I51" s="18"/>
      <c r="J51" s="8"/>
      <c r="K51" s="7"/>
      <c r="L51" s="18" t="s">
        <v>172</v>
      </c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8"/>
    </row>
    <row r="52" spans="1:25" ht="51.75" thickBot="1" x14ac:dyDescent="0.3">
      <c r="A52" s="43" t="s">
        <v>60</v>
      </c>
      <c r="B52" s="19" t="s">
        <v>61</v>
      </c>
      <c r="C52" s="20" t="s">
        <v>62</v>
      </c>
      <c r="D52" s="20" t="s">
        <v>173</v>
      </c>
      <c r="E52" s="20" t="s">
        <v>64</v>
      </c>
      <c r="F52" s="20" t="s">
        <v>65</v>
      </c>
      <c r="G52" s="20" t="s">
        <v>66</v>
      </c>
      <c r="H52" s="20" t="s">
        <v>67</v>
      </c>
      <c r="I52" s="20" t="s">
        <v>68</v>
      </c>
      <c r="J52" s="21" t="s">
        <v>69</v>
      </c>
      <c r="K52" s="19" t="s">
        <v>70</v>
      </c>
      <c r="L52" s="20" t="s">
        <v>71</v>
      </c>
      <c r="M52" s="20" t="s">
        <v>72</v>
      </c>
      <c r="N52" s="20" t="s">
        <v>73</v>
      </c>
      <c r="O52" s="20" t="s">
        <v>74</v>
      </c>
      <c r="P52" s="20" t="s">
        <v>75</v>
      </c>
      <c r="Q52" s="20" t="s">
        <v>76</v>
      </c>
      <c r="R52" s="20" t="s">
        <v>77</v>
      </c>
      <c r="S52" s="20" t="s">
        <v>78</v>
      </c>
      <c r="T52" s="20" t="s">
        <v>79</v>
      </c>
      <c r="U52" s="20" t="s">
        <v>80</v>
      </c>
      <c r="V52" s="20" t="s">
        <v>81</v>
      </c>
      <c r="W52" s="20" t="s">
        <v>82</v>
      </c>
      <c r="X52" s="20" t="s">
        <v>83</v>
      </c>
      <c r="Y52" s="21" t="s">
        <v>84</v>
      </c>
    </row>
    <row r="53" spans="1:25" ht="63.75" x14ac:dyDescent="0.25">
      <c r="A53" s="44" t="s">
        <v>85</v>
      </c>
      <c r="B53" s="9">
        <v>1</v>
      </c>
      <c r="C53" s="22" t="s">
        <v>174</v>
      </c>
      <c r="D53" s="22" t="s">
        <v>175</v>
      </c>
      <c r="E53" s="22" t="s">
        <v>85</v>
      </c>
      <c r="F53" s="22" t="s">
        <v>85</v>
      </c>
      <c r="G53" s="22" t="s">
        <v>85</v>
      </c>
      <c r="H53" s="23" t="s">
        <v>88</v>
      </c>
      <c r="I53" s="24">
        <v>20</v>
      </c>
      <c r="J53" s="47"/>
      <c r="K53" s="9">
        <v>1</v>
      </c>
      <c r="L53" s="25"/>
      <c r="M53" s="26"/>
      <c r="N53" s="27">
        <f>IF(M53&gt;0,ROUND(L53/M53,4),0)</f>
        <v>0</v>
      </c>
      <c r="O53" s="28"/>
      <c r="P53" s="29"/>
      <c r="Q53" s="27">
        <f>ROUND(ROUND(N53,4)*(1-O53),4)</f>
        <v>0</v>
      </c>
      <c r="R53" s="27">
        <f>ROUND(ROUND(Q53,4)*(1+P53),4)</f>
        <v>0</v>
      </c>
      <c r="S53" s="27">
        <f>ROUND($I53*Q53,4)</f>
        <v>0</v>
      </c>
      <c r="T53" s="27">
        <f>ROUND($I53*R53,4)</f>
        <v>0</v>
      </c>
      <c r="U53" s="30"/>
      <c r="V53" s="30"/>
      <c r="W53" s="30"/>
      <c r="X53" s="30"/>
      <c r="Y53" s="31"/>
    </row>
    <row r="54" spans="1:25" ht="76.5" x14ac:dyDescent="0.25">
      <c r="A54" s="62" t="s">
        <v>85</v>
      </c>
      <c r="B54" s="11">
        <v>2</v>
      </c>
      <c r="C54" s="52" t="s">
        <v>176</v>
      </c>
      <c r="D54" s="52" t="s">
        <v>177</v>
      </c>
      <c r="E54" s="52" t="s">
        <v>85</v>
      </c>
      <c r="F54" s="52" t="s">
        <v>85</v>
      </c>
      <c r="G54" s="52" t="s">
        <v>85</v>
      </c>
      <c r="H54" s="53" t="s">
        <v>88</v>
      </c>
      <c r="I54" s="54">
        <v>35</v>
      </c>
      <c r="J54" s="63"/>
      <c r="K54" s="11">
        <v>1</v>
      </c>
      <c r="L54" s="55"/>
      <c r="M54" s="56"/>
      <c r="N54" s="57">
        <f>IF(M54&gt;0,ROUND(L54/M54,4),0)</f>
        <v>0</v>
      </c>
      <c r="O54" s="58"/>
      <c r="P54" s="59"/>
      <c r="Q54" s="57">
        <f>ROUND(ROUND(N54,4)*(1-O54),4)</f>
        <v>0</v>
      </c>
      <c r="R54" s="57">
        <f>ROUND(ROUND(Q54,4)*(1+P54),4)</f>
        <v>0</v>
      </c>
      <c r="S54" s="57">
        <f>ROUND($I54*Q54,4)</f>
        <v>0</v>
      </c>
      <c r="T54" s="57">
        <f>ROUND($I54*R54,4)</f>
        <v>0</v>
      </c>
      <c r="U54" s="60"/>
      <c r="V54" s="60"/>
      <c r="W54" s="60"/>
      <c r="X54" s="60"/>
      <c r="Y54" s="61"/>
    </row>
    <row r="55" spans="1:25" ht="38.25" x14ac:dyDescent="0.25">
      <c r="A55" s="62" t="s">
        <v>85</v>
      </c>
      <c r="B55" s="11">
        <v>3</v>
      </c>
      <c r="C55" s="52" t="s">
        <v>178</v>
      </c>
      <c r="D55" s="52" t="s">
        <v>179</v>
      </c>
      <c r="E55" s="52" t="s">
        <v>85</v>
      </c>
      <c r="F55" s="52" t="s">
        <v>85</v>
      </c>
      <c r="G55" s="52" t="s">
        <v>85</v>
      </c>
      <c r="H55" s="53" t="s">
        <v>88</v>
      </c>
      <c r="I55" s="54">
        <v>5</v>
      </c>
      <c r="J55" s="63"/>
      <c r="K55" s="11">
        <v>1</v>
      </c>
      <c r="L55" s="55"/>
      <c r="M55" s="56"/>
      <c r="N55" s="57">
        <f>IF(M55&gt;0,ROUND(L55/M55,4),0)</f>
        <v>0</v>
      </c>
      <c r="O55" s="58"/>
      <c r="P55" s="59"/>
      <c r="Q55" s="57">
        <f>ROUND(ROUND(N55,4)*(1-O55),4)</f>
        <v>0</v>
      </c>
      <c r="R55" s="57">
        <f>ROUND(ROUND(Q55,4)*(1+P55),4)</f>
        <v>0</v>
      </c>
      <c r="S55" s="57">
        <f>ROUND($I55*Q55,4)</f>
        <v>0</v>
      </c>
      <c r="T55" s="57">
        <f>ROUND($I55*R55,4)</f>
        <v>0</v>
      </c>
      <c r="U55" s="60"/>
      <c r="V55" s="60"/>
      <c r="W55" s="60"/>
      <c r="X55" s="60"/>
      <c r="Y55" s="61"/>
    </row>
    <row r="56" spans="1:25" ht="38.25" x14ac:dyDescent="0.25">
      <c r="A56" s="62" t="s">
        <v>85</v>
      </c>
      <c r="B56" s="11">
        <v>4</v>
      </c>
      <c r="C56" s="52" t="s">
        <v>180</v>
      </c>
      <c r="D56" s="52" t="s">
        <v>181</v>
      </c>
      <c r="E56" s="52" t="s">
        <v>85</v>
      </c>
      <c r="F56" s="52" t="s">
        <v>85</v>
      </c>
      <c r="G56" s="52" t="s">
        <v>85</v>
      </c>
      <c r="H56" s="53" t="s">
        <v>88</v>
      </c>
      <c r="I56" s="54">
        <v>5</v>
      </c>
      <c r="J56" s="63"/>
      <c r="K56" s="11">
        <v>1</v>
      </c>
      <c r="L56" s="55"/>
      <c r="M56" s="56"/>
      <c r="N56" s="57">
        <f>IF(M56&gt;0,ROUND(L56/M56,4),0)</f>
        <v>0</v>
      </c>
      <c r="O56" s="58"/>
      <c r="P56" s="59"/>
      <c r="Q56" s="57">
        <f>ROUND(ROUND(N56,4)*(1-O56),4)</f>
        <v>0</v>
      </c>
      <c r="R56" s="57">
        <f>ROUND(ROUND(Q56,4)*(1+P56),4)</f>
        <v>0</v>
      </c>
      <c r="S56" s="57">
        <f>ROUND($I56*Q56,4)</f>
        <v>0</v>
      </c>
      <c r="T56" s="57">
        <f>ROUND($I56*R56,4)</f>
        <v>0</v>
      </c>
      <c r="U56" s="60"/>
      <c r="V56" s="60"/>
      <c r="W56" s="60"/>
      <c r="X56" s="60"/>
      <c r="Y56" s="61"/>
    </row>
    <row r="57" spans="1:25" ht="38.25" x14ac:dyDescent="0.25">
      <c r="A57" s="62" t="s">
        <v>85</v>
      </c>
      <c r="B57" s="11">
        <v>5</v>
      </c>
      <c r="C57" s="52" t="s">
        <v>182</v>
      </c>
      <c r="D57" s="52" t="s">
        <v>183</v>
      </c>
      <c r="E57" s="52" t="s">
        <v>85</v>
      </c>
      <c r="F57" s="52" t="s">
        <v>85</v>
      </c>
      <c r="G57" s="52" t="s">
        <v>85</v>
      </c>
      <c r="H57" s="53" t="s">
        <v>88</v>
      </c>
      <c r="I57" s="54">
        <v>1</v>
      </c>
      <c r="J57" s="63"/>
      <c r="K57" s="11">
        <v>1</v>
      </c>
      <c r="L57" s="55"/>
      <c r="M57" s="56"/>
      <c r="N57" s="57">
        <f>IF(M57&gt;0,ROUND(L57/M57,4),0)</f>
        <v>0</v>
      </c>
      <c r="O57" s="58"/>
      <c r="P57" s="59"/>
      <c r="Q57" s="57">
        <f>ROUND(ROUND(N57,4)*(1-O57),4)</f>
        <v>0</v>
      </c>
      <c r="R57" s="57">
        <f>ROUND(ROUND(Q57,4)*(1+P57),4)</f>
        <v>0</v>
      </c>
      <c r="S57" s="57">
        <f>ROUND($I57*Q57,4)</f>
        <v>0</v>
      </c>
      <c r="T57" s="57">
        <f>ROUND($I57*R57,4)</f>
        <v>0</v>
      </c>
      <c r="U57" s="60"/>
      <c r="V57" s="60"/>
      <c r="W57" s="60"/>
      <c r="X57" s="60"/>
      <c r="Y57" s="61"/>
    </row>
    <row r="58" spans="1:25" ht="13.5" thickBot="1" x14ac:dyDescent="0.3">
      <c r="A58" s="45" t="s">
        <v>85</v>
      </c>
      <c r="B58" s="13">
        <v>6</v>
      </c>
      <c r="C58" s="32" t="s">
        <v>184</v>
      </c>
      <c r="D58" s="32" t="s">
        <v>185</v>
      </c>
      <c r="E58" s="32" t="s">
        <v>85</v>
      </c>
      <c r="F58" s="32" t="s">
        <v>85</v>
      </c>
      <c r="G58" s="32" t="s">
        <v>85</v>
      </c>
      <c r="H58" s="33" t="s">
        <v>88</v>
      </c>
      <c r="I58" s="34">
        <v>1</v>
      </c>
      <c r="J58" s="48"/>
      <c r="K58" s="13">
        <v>1</v>
      </c>
      <c r="L58" s="35"/>
      <c r="M58" s="36"/>
      <c r="N58" s="37">
        <f>IF(M58&gt;0,ROUND(L58/M58,4),0)</f>
        <v>0</v>
      </c>
      <c r="O58" s="38"/>
      <c r="P58" s="39"/>
      <c r="Q58" s="37">
        <f>ROUND(ROUND(N58,4)*(1-O58),4)</f>
        <v>0</v>
      </c>
      <c r="R58" s="37">
        <f>ROUND(ROUND(Q58,4)*(1+P58),4)</f>
        <v>0</v>
      </c>
      <c r="S58" s="37">
        <f>ROUND($I58*Q58,4)</f>
        <v>0</v>
      </c>
      <c r="T58" s="37">
        <f>ROUND($I58*R58,4)</f>
        <v>0</v>
      </c>
      <c r="U58" s="40"/>
      <c r="V58" s="40"/>
      <c r="W58" s="40"/>
      <c r="X58" s="40"/>
      <c r="Y58" s="41"/>
    </row>
    <row r="59" spans="1:25" ht="13.5" thickBot="1" x14ac:dyDescent="0.3">
      <c r="R59" s="49" t="s">
        <v>91</v>
      </c>
      <c r="S59" s="50">
        <f>SUM(S53:S58)</f>
        <v>0</v>
      </c>
      <c r="T59" s="51">
        <f>SUM(T53:T58)</f>
        <v>0</v>
      </c>
    </row>
    <row r="61" spans="1:25" ht="13.5" thickBot="1" x14ac:dyDescent="0.3"/>
    <row r="62" spans="1:25" ht="13.5" thickBot="1" x14ac:dyDescent="0.3">
      <c r="A62" s="42" t="s">
        <v>55</v>
      </c>
      <c r="B62" s="46" t="s">
        <v>186</v>
      </c>
      <c r="C62" s="18" t="s">
        <v>187</v>
      </c>
      <c r="D62" s="18"/>
      <c r="E62" s="18"/>
      <c r="F62" s="18"/>
      <c r="G62" s="18"/>
      <c r="H62" s="18" t="s">
        <v>58</v>
      </c>
      <c r="I62" s="18"/>
      <c r="J62" s="8"/>
      <c r="K62" s="7"/>
      <c r="L62" s="18" t="s">
        <v>188</v>
      </c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8"/>
    </row>
    <row r="63" spans="1:25" ht="51.75" thickBot="1" x14ac:dyDescent="0.3">
      <c r="A63" s="43" t="s">
        <v>60</v>
      </c>
      <c r="B63" s="19" t="s">
        <v>61</v>
      </c>
      <c r="C63" s="20" t="s">
        <v>62</v>
      </c>
      <c r="D63" s="20" t="s">
        <v>173</v>
      </c>
      <c r="E63" s="20" t="s">
        <v>64</v>
      </c>
      <c r="F63" s="20" t="s">
        <v>65</v>
      </c>
      <c r="G63" s="20" t="s">
        <v>66</v>
      </c>
      <c r="H63" s="20" t="s">
        <v>67</v>
      </c>
      <c r="I63" s="20" t="s">
        <v>68</v>
      </c>
      <c r="J63" s="21" t="s">
        <v>69</v>
      </c>
      <c r="K63" s="19" t="s">
        <v>70</v>
      </c>
      <c r="L63" s="20" t="s">
        <v>71</v>
      </c>
      <c r="M63" s="20" t="s">
        <v>72</v>
      </c>
      <c r="N63" s="20" t="s">
        <v>73</v>
      </c>
      <c r="O63" s="20" t="s">
        <v>74</v>
      </c>
      <c r="P63" s="20" t="s">
        <v>75</v>
      </c>
      <c r="Q63" s="20" t="s">
        <v>76</v>
      </c>
      <c r="R63" s="20" t="s">
        <v>77</v>
      </c>
      <c r="S63" s="20" t="s">
        <v>78</v>
      </c>
      <c r="T63" s="20" t="s">
        <v>79</v>
      </c>
      <c r="U63" s="20" t="s">
        <v>80</v>
      </c>
      <c r="V63" s="20" t="s">
        <v>81</v>
      </c>
      <c r="W63" s="20" t="s">
        <v>82</v>
      </c>
      <c r="X63" s="20" t="s">
        <v>83</v>
      </c>
      <c r="Y63" s="21" t="s">
        <v>84</v>
      </c>
    </row>
    <row r="64" spans="1:25" ht="51.75" thickBot="1" x14ac:dyDescent="0.3">
      <c r="A64" s="78" t="s">
        <v>85</v>
      </c>
      <c r="B64" s="79">
        <v>1</v>
      </c>
      <c r="C64" s="68" t="s">
        <v>189</v>
      </c>
      <c r="D64" s="68" t="s">
        <v>190</v>
      </c>
      <c r="E64" s="68" t="s">
        <v>85</v>
      </c>
      <c r="F64" s="68" t="s">
        <v>85</v>
      </c>
      <c r="G64" s="68" t="s">
        <v>85</v>
      </c>
      <c r="H64" s="69" t="s">
        <v>88</v>
      </c>
      <c r="I64" s="70">
        <v>5</v>
      </c>
      <c r="J64" s="80"/>
      <c r="K64" s="79">
        <v>1</v>
      </c>
      <c r="L64" s="71"/>
      <c r="M64" s="72"/>
      <c r="N64" s="73">
        <f>IF(M64&gt;0,ROUND(L64/M64,4),0)</f>
        <v>0</v>
      </c>
      <c r="O64" s="74"/>
      <c r="P64" s="75"/>
      <c r="Q64" s="73">
        <f>ROUND(ROUND(N64,4)*(1-O64),4)</f>
        <v>0</v>
      </c>
      <c r="R64" s="73">
        <f>ROUND(ROUND(Q64,4)*(1+P64),4)</f>
        <v>0</v>
      </c>
      <c r="S64" s="73">
        <f>ROUND($I64*Q64,4)</f>
        <v>0</v>
      </c>
      <c r="T64" s="73">
        <f>ROUND($I64*R64,4)</f>
        <v>0</v>
      </c>
      <c r="U64" s="76"/>
      <c r="V64" s="76"/>
      <c r="W64" s="76"/>
      <c r="X64" s="76"/>
      <c r="Y64" s="77"/>
    </row>
    <row r="65" spans="1:25" ht="13.5" thickBot="1" x14ac:dyDescent="0.3">
      <c r="R65" s="49" t="s">
        <v>91</v>
      </c>
      <c r="S65" s="50">
        <f>SUM(S64:S64)</f>
        <v>0</v>
      </c>
      <c r="T65" s="51">
        <f>SUM(T64:T64)</f>
        <v>0</v>
      </c>
    </row>
    <row r="67" spans="1:25" ht="13.5" thickBot="1" x14ac:dyDescent="0.3"/>
    <row r="68" spans="1:25" ht="13.5" thickBot="1" x14ac:dyDescent="0.3">
      <c r="A68" s="42" t="s">
        <v>55</v>
      </c>
      <c r="B68" s="46" t="s">
        <v>191</v>
      </c>
      <c r="C68" s="18" t="s">
        <v>192</v>
      </c>
      <c r="D68" s="18"/>
      <c r="E68" s="18"/>
      <c r="F68" s="18"/>
      <c r="G68" s="18"/>
      <c r="H68" s="18" t="s">
        <v>58</v>
      </c>
      <c r="I68" s="18"/>
      <c r="J68" s="8"/>
      <c r="K68" s="7"/>
      <c r="L68" s="18" t="s">
        <v>193</v>
      </c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8"/>
    </row>
    <row r="69" spans="1:25" ht="51.75" thickBot="1" x14ac:dyDescent="0.3">
      <c r="A69" s="43" t="s">
        <v>60</v>
      </c>
      <c r="B69" s="19" t="s">
        <v>61</v>
      </c>
      <c r="C69" s="20" t="s">
        <v>62</v>
      </c>
      <c r="D69" s="20" t="s">
        <v>124</v>
      </c>
      <c r="E69" s="20" t="s">
        <v>64</v>
      </c>
      <c r="F69" s="20" t="s">
        <v>65</v>
      </c>
      <c r="G69" s="20" t="s">
        <v>66</v>
      </c>
      <c r="H69" s="20" t="s">
        <v>67</v>
      </c>
      <c r="I69" s="20" t="s">
        <v>68</v>
      </c>
      <c r="J69" s="21" t="s">
        <v>69</v>
      </c>
      <c r="K69" s="19" t="s">
        <v>70</v>
      </c>
      <c r="L69" s="20" t="s">
        <v>71</v>
      </c>
      <c r="M69" s="20" t="s">
        <v>72</v>
      </c>
      <c r="N69" s="20" t="s">
        <v>73</v>
      </c>
      <c r="O69" s="20" t="s">
        <v>74</v>
      </c>
      <c r="P69" s="20" t="s">
        <v>75</v>
      </c>
      <c r="Q69" s="20" t="s">
        <v>76</v>
      </c>
      <c r="R69" s="20" t="s">
        <v>77</v>
      </c>
      <c r="S69" s="20" t="s">
        <v>78</v>
      </c>
      <c r="T69" s="20" t="s">
        <v>79</v>
      </c>
      <c r="U69" s="20" t="s">
        <v>80</v>
      </c>
      <c r="V69" s="20" t="s">
        <v>81</v>
      </c>
      <c r="W69" s="20" t="s">
        <v>82</v>
      </c>
      <c r="X69" s="20" t="s">
        <v>83</v>
      </c>
      <c r="Y69" s="21" t="s">
        <v>84</v>
      </c>
    </row>
    <row r="70" spans="1:25" ht="102" x14ac:dyDescent="0.25">
      <c r="A70" s="44" t="s">
        <v>85</v>
      </c>
      <c r="B70" s="9">
        <v>1</v>
      </c>
      <c r="C70" s="22" t="s">
        <v>194</v>
      </c>
      <c r="D70" s="22" t="s">
        <v>195</v>
      </c>
      <c r="E70" s="22" t="s">
        <v>85</v>
      </c>
      <c r="F70" s="22" t="s">
        <v>85</v>
      </c>
      <c r="G70" s="22" t="s">
        <v>85</v>
      </c>
      <c r="H70" s="23" t="s">
        <v>88</v>
      </c>
      <c r="I70" s="24">
        <v>100</v>
      </c>
      <c r="J70" s="47"/>
      <c r="K70" s="9">
        <v>1</v>
      </c>
      <c r="L70" s="25"/>
      <c r="M70" s="26"/>
      <c r="N70" s="27">
        <f>IF(M70&gt;0,ROUND(L70/M70,4),0)</f>
        <v>0</v>
      </c>
      <c r="O70" s="28"/>
      <c r="P70" s="29"/>
      <c r="Q70" s="27">
        <f>ROUND(ROUND(N70,4)*(1-O70),4)</f>
        <v>0</v>
      </c>
      <c r="R70" s="27">
        <f>ROUND(ROUND(Q70,4)*(1+P70),4)</f>
        <v>0</v>
      </c>
      <c r="S70" s="27">
        <f>ROUND($I70*Q70,4)</f>
        <v>0</v>
      </c>
      <c r="T70" s="27">
        <f>ROUND($I70*R70,4)</f>
        <v>0</v>
      </c>
      <c r="U70" s="30"/>
      <c r="V70" s="30"/>
      <c r="W70" s="30"/>
      <c r="X70" s="30"/>
      <c r="Y70" s="31"/>
    </row>
    <row r="71" spans="1:25" ht="90" thickBot="1" x14ac:dyDescent="0.3">
      <c r="A71" s="45" t="s">
        <v>85</v>
      </c>
      <c r="B71" s="13">
        <v>2</v>
      </c>
      <c r="C71" s="32" t="s">
        <v>196</v>
      </c>
      <c r="D71" s="32" t="s">
        <v>197</v>
      </c>
      <c r="E71" s="32" t="s">
        <v>85</v>
      </c>
      <c r="F71" s="32" t="s">
        <v>85</v>
      </c>
      <c r="G71" s="32" t="s">
        <v>85</v>
      </c>
      <c r="H71" s="33" t="s">
        <v>88</v>
      </c>
      <c r="I71" s="34">
        <v>200</v>
      </c>
      <c r="J71" s="48"/>
      <c r="K71" s="13">
        <v>1</v>
      </c>
      <c r="L71" s="35"/>
      <c r="M71" s="36"/>
      <c r="N71" s="37">
        <f>IF(M71&gt;0,ROUND(L71/M71,4),0)</f>
        <v>0</v>
      </c>
      <c r="O71" s="38"/>
      <c r="P71" s="39"/>
      <c r="Q71" s="37">
        <f>ROUND(ROUND(N71,4)*(1-O71),4)</f>
        <v>0</v>
      </c>
      <c r="R71" s="37">
        <f>ROUND(ROUND(Q71,4)*(1+P71),4)</f>
        <v>0</v>
      </c>
      <c r="S71" s="37">
        <f>ROUND($I71*Q71,4)</f>
        <v>0</v>
      </c>
      <c r="T71" s="37">
        <f>ROUND($I71*R71,4)</f>
        <v>0</v>
      </c>
      <c r="U71" s="40"/>
      <c r="V71" s="40"/>
      <c r="W71" s="40"/>
      <c r="X71" s="40"/>
      <c r="Y71" s="41"/>
    </row>
    <row r="72" spans="1:25" ht="13.5" thickBot="1" x14ac:dyDescent="0.3">
      <c r="R72" s="49" t="s">
        <v>91</v>
      </c>
      <c r="S72" s="50">
        <f>SUM(S70:S71)</f>
        <v>0</v>
      </c>
      <c r="T72" s="51">
        <f>SUM(T70:T71)</f>
        <v>0</v>
      </c>
    </row>
    <row r="74" spans="1:25" ht="13.5" thickBot="1" x14ac:dyDescent="0.3"/>
    <row r="75" spans="1:25" ht="13.5" thickBot="1" x14ac:dyDescent="0.3">
      <c r="A75" s="42" t="s">
        <v>55</v>
      </c>
      <c r="B75" s="46" t="s">
        <v>198</v>
      </c>
      <c r="C75" s="18" t="s">
        <v>199</v>
      </c>
      <c r="D75" s="18"/>
      <c r="E75" s="18"/>
      <c r="F75" s="18"/>
      <c r="G75" s="18"/>
      <c r="H75" s="18" t="s">
        <v>94</v>
      </c>
      <c r="I75" s="18"/>
      <c r="J75" s="8"/>
      <c r="K75" s="7"/>
      <c r="L75" s="18" t="s">
        <v>200</v>
      </c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8"/>
    </row>
    <row r="76" spans="1:25" ht="51.75" thickBot="1" x14ac:dyDescent="0.3">
      <c r="A76" s="43" t="s">
        <v>60</v>
      </c>
      <c r="B76" s="19" t="s">
        <v>61</v>
      </c>
      <c r="C76" s="20" t="s">
        <v>62</v>
      </c>
      <c r="D76" s="20" t="s">
        <v>124</v>
      </c>
      <c r="E76" s="20" t="s">
        <v>64</v>
      </c>
      <c r="F76" s="20" t="s">
        <v>65</v>
      </c>
      <c r="G76" s="20" t="s">
        <v>66</v>
      </c>
      <c r="H76" s="20" t="s">
        <v>67</v>
      </c>
      <c r="I76" s="20" t="s">
        <v>68</v>
      </c>
      <c r="J76" s="21" t="s">
        <v>69</v>
      </c>
      <c r="K76" s="19" t="s">
        <v>70</v>
      </c>
      <c r="L76" s="20" t="s">
        <v>71</v>
      </c>
      <c r="M76" s="20" t="s">
        <v>72</v>
      </c>
      <c r="N76" s="20" t="s">
        <v>73</v>
      </c>
      <c r="O76" s="20" t="s">
        <v>74</v>
      </c>
      <c r="P76" s="20" t="s">
        <v>75</v>
      </c>
      <c r="Q76" s="20" t="s">
        <v>76</v>
      </c>
      <c r="R76" s="20" t="s">
        <v>77</v>
      </c>
      <c r="S76" s="20" t="s">
        <v>78</v>
      </c>
      <c r="T76" s="20" t="s">
        <v>79</v>
      </c>
      <c r="U76" s="20" t="s">
        <v>80</v>
      </c>
      <c r="V76" s="20" t="s">
        <v>81</v>
      </c>
      <c r="W76" s="20" t="s">
        <v>82</v>
      </c>
      <c r="X76" s="20" t="s">
        <v>83</v>
      </c>
      <c r="Y76" s="21" t="s">
        <v>84</v>
      </c>
    </row>
    <row r="77" spans="1:25" ht="51" x14ac:dyDescent="0.25">
      <c r="A77" s="44" t="s">
        <v>85</v>
      </c>
      <c r="B77" s="9">
        <v>1</v>
      </c>
      <c r="C77" s="22" t="s">
        <v>201</v>
      </c>
      <c r="D77" s="22" t="s">
        <v>202</v>
      </c>
      <c r="E77" s="22" t="s">
        <v>85</v>
      </c>
      <c r="F77" s="22" t="s">
        <v>85</v>
      </c>
      <c r="G77" s="22" t="s">
        <v>85</v>
      </c>
      <c r="H77" s="23" t="s">
        <v>88</v>
      </c>
      <c r="I77" s="24">
        <v>50</v>
      </c>
      <c r="J77" s="47"/>
      <c r="K77" s="9">
        <v>1</v>
      </c>
      <c r="L77" s="25"/>
      <c r="M77" s="26"/>
      <c r="N77" s="27">
        <f>IF(M77&gt;0,ROUND(L77/M77,4),0)</f>
        <v>0</v>
      </c>
      <c r="O77" s="28"/>
      <c r="P77" s="29"/>
      <c r="Q77" s="27">
        <f>ROUND(ROUND(N77,4)*(1-O77),4)</f>
        <v>0</v>
      </c>
      <c r="R77" s="27">
        <f>ROUND(ROUND(Q77,4)*(1+P77),4)</f>
        <v>0</v>
      </c>
      <c r="S77" s="27">
        <f>ROUND($I77*Q77,4)</f>
        <v>0</v>
      </c>
      <c r="T77" s="27">
        <f>ROUND($I77*R77,4)</f>
        <v>0</v>
      </c>
      <c r="U77" s="30"/>
      <c r="V77" s="30"/>
      <c r="W77" s="30"/>
      <c r="X77" s="30"/>
      <c r="Y77" s="31"/>
    </row>
    <row r="78" spans="1:25" ht="25.5" x14ac:dyDescent="0.25">
      <c r="A78" s="62" t="s">
        <v>85</v>
      </c>
      <c r="B78" s="11">
        <v>2</v>
      </c>
      <c r="C78" s="52" t="s">
        <v>203</v>
      </c>
      <c r="D78" s="52" t="s">
        <v>204</v>
      </c>
      <c r="E78" s="52" t="s">
        <v>85</v>
      </c>
      <c r="F78" s="52" t="s">
        <v>85</v>
      </c>
      <c r="G78" s="52" t="s">
        <v>85</v>
      </c>
      <c r="H78" s="53" t="s">
        <v>88</v>
      </c>
      <c r="I78" s="81">
        <v>2.5</v>
      </c>
      <c r="J78" s="63"/>
      <c r="K78" s="11">
        <v>1</v>
      </c>
      <c r="L78" s="55"/>
      <c r="M78" s="56"/>
      <c r="N78" s="57">
        <f>IF(M78&gt;0,ROUND(L78/M78,4),0)</f>
        <v>0</v>
      </c>
      <c r="O78" s="58"/>
      <c r="P78" s="59"/>
      <c r="Q78" s="57">
        <f>ROUND(ROUND(N78,4)*(1-O78),4)</f>
        <v>0</v>
      </c>
      <c r="R78" s="57">
        <f>ROUND(ROUND(Q78,4)*(1+P78),4)</f>
        <v>0</v>
      </c>
      <c r="S78" s="57">
        <f>ROUND($I78*Q78,4)</f>
        <v>0</v>
      </c>
      <c r="T78" s="57">
        <f>ROUND($I78*R78,4)</f>
        <v>0</v>
      </c>
      <c r="U78" s="60"/>
      <c r="V78" s="60"/>
      <c r="W78" s="60"/>
      <c r="X78" s="60"/>
      <c r="Y78" s="61"/>
    </row>
    <row r="79" spans="1:25" ht="25.5" x14ac:dyDescent="0.25">
      <c r="A79" s="62" t="s">
        <v>85</v>
      </c>
      <c r="B79" s="11">
        <v>3</v>
      </c>
      <c r="C79" s="52" t="s">
        <v>205</v>
      </c>
      <c r="D79" s="52" t="s">
        <v>206</v>
      </c>
      <c r="E79" s="52" t="s">
        <v>85</v>
      </c>
      <c r="F79" s="52" t="s">
        <v>85</v>
      </c>
      <c r="G79" s="52" t="s">
        <v>85</v>
      </c>
      <c r="H79" s="53" t="s">
        <v>88</v>
      </c>
      <c r="I79" s="81">
        <v>2.5</v>
      </c>
      <c r="J79" s="63"/>
      <c r="K79" s="11">
        <v>1</v>
      </c>
      <c r="L79" s="55"/>
      <c r="M79" s="56"/>
      <c r="N79" s="57">
        <f>IF(M79&gt;0,ROUND(L79/M79,4),0)</f>
        <v>0</v>
      </c>
      <c r="O79" s="58"/>
      <c r="P79" s="59"/>
      <c r="Q79" s="57">
        <f>ROUND(ROUND(N79,4)*(1-O79),4)</f>
        <v>0</v>
      </c>
      <c r="R79" s="57">
        <f>ROUND(ROUND(Q79,4)*(1+P79),4)</f>
        <v>0</v>
      </c>
      <c r="S79" s="57">
        <f>ROUND($I79*Q79,4)</f>
        <v>0</v>
      </c>
      <c r="T79" s="57">
        <f>ROUND($I79*R79,4)</f>
        <v>0</v>
      </c>
      <c r="U79" s="60"/>
      <c r="V79" s="60"/>
      <c r="W79" s="60"/>
      <c r="X79" s="60"/>
      <c r="Y79" s="61"/>
    </row>
    <row r="80" spans="1:25" ht="25.5" x14ac:dyDescent="0.25">
      <c r="A80" s="62" t="s">
        <v>85</v>
      </c>
      <c r="B80" s="11">
        <v>4</v>
      </c>
      <c r="C80" s="52" t="s">
        <v>207</v>
      </c>
      <c r="D80" s="52" t="s">
        <v>208</v>
      </c>
      <c r="E80" s="52" t="s">
        <v>85</v>
      </c>
      <c r="F80" s="52" t="s">
        <v>85</v>
      </c>
      <c r="G80" s="52" t="s">
        <v>85</v>
      </c>
      <c r="H80" s="53" t="s">
        <v>88</v>
      </c>
      <c r="I80" s="81">
        <v>2.5</v>
      </c>
      <c r="J80" s="63"/>
      <c r="K80" s="11">
        <v>1</v>
      </c>
      <c r="L80" s="55"/>
      <c r="M80" s="56"/>
      <c r="N80" s="57">
        <f>IF(M80&gt;0,ROUND(L80/M80,4),0)</f>
        <v>0</v>
      </c>
      <c r="O80" s="58"/>
      <c r="P80" s="59"/>
      <c r="Q80" s="57">
        <f>ROUND(ROUND(N80,4)*(1-O80),4)</f>
        <v>0</v>
      </c>
      <c r="R80" s="57">
        <f>ROUND(ROUND(Q80,4)*(1+P80),4)</f>
        <v>0</v>
      </c>
      <c r="S80" s="57">
        <f>ROUND($I80*Q80,4)</f>
        <v>0</v>
      </c>
      <c r="T80" s="57">
        <f>ROUND($I80*R80,4)</f>
        <v>0</v>
      </c>
      <c r="U80" s="60"/>
      <c r="V80" s="60"/>
      <c r="W80" s="60"/>
      <c r="X80" s="60"/>
      <c r="Y80" s="61"/>
    </row>
    <row r="81" spans="1:25" ht="38.25" x14ac:dyDescent="0.25">
      <c r="A81" s="62" t="s">
        <v>85</v>
      </c>
      <c r="B81" s="11">
        <v>5</v>
      </c>
      <c r="C81" s="52" t="s">
        <v>209</v>
      </c>
      <c r="D81" s="52" t="s">
        <v>210</v>
      </c>
      <c r="E81" s="52" t="s">
        <v>85</v>
      </c>
      <c r="F81" s="52" t="s">
        <v>85</v>
      </c>
      <c r="G81" s="52" t="s">
        <v>85</v>
      </c>
      <c r="H81" s="53" t="s">
        <v>88</v>
      </c>
      <c r="I81" s="54">
        <v>1</v>
      </c>
      <c r="J81" s="63"/>
      <c r="K81" s="11">
        <v>1</v>
      </c>
      <c r="L81" s="55"/>
      <c r="M81" s="56"/>
      <c r="N81" s="57">
        <f>IF(M81&gt;0,ROUND(L81/M81,4),0)</f>
        <v>0</v>
      </c>
      <c r="O81" s="58"/>
      <c r="P81" s="59"/>
      <c r="Q81" s="57">
        <f>ROUND(ROUND(N81,4)*(1-O81),4)</f>
        <v>0</v>
      </c>
      <c r="R81" s="57">
        <f>ROUND(ROUND(Q81,4)*(1+P81),4)</f>
        <v>0</v>
      </c>
      <c r="S81" s="57">
        <f>ROUND($I81*Q81,4)</f>
        <v>0</v>
      </c>
      <c r="T81" s="57">
        <f>ROUND($I81*R81,4)</f>
        <v>0</v>
      </c>
      <c r="U81" s="60"/>
      <c r="V81" s="60"/>
      <c r="W81" s="60"/>
      <c r="X81" s="60"/>
      <c r="Y81" s="61"/>
    </row>
    <row r="82" spans="1:25" ht="38.25" x14ac:dyDescent="0.25">
      <c r="A82" s="62" t="s">
        <v>85</v>
      </c>
      <c r="B82" s="11">
        <v>6</v>
      </c>
      <c r="C82" s="52" t="s">
        <v>211</v>
      </c>
      <c r="D82" s="52" t="s">
        <v>212</v>
      </c>
      <c r="E82" s="52" t="s">
        <v>85</v>
      </c>
      <c r="F82" s="52" t="s">
        <v>85</v>
      </c>
      <c r="G82" s="52" t="s">
        <v>85</v>
      </c>
      <c r="H82" s="53" t="s">
        <v>88</v>
      </c>
      <c r="I82" s="54">
        <v>1</v>
      </c>
      <c r="J82" s="63"/>
      <c r="K82" s="11">
        <v>1</v>
      </c>
      <c r="L82" s="55"/>
      <c r="M82" s="56"/>
      <c r="N82" s="57">
        <f>IF(M82&gt;0,ROUND(L82/M82,4),0)</f>
        <v>0</v>
      </c>
      <c r="O82" s="58"/>
      <c r="P82" s="59"/>
      <c r="Q82" s="57">
        <f>ROUND(ROUND(N82,4)*(1-O82),4)</f>
        <v>0</v>
      </c>
      <c r="R82" s="57">
        <f>ROUND(ROUND(Q82,4)*(1+P82),4)</f>
        <v>0</v>
      </c>
      <c r="S82" s="57">
        <f>ROUND($I82*Q82,4)</f>
        <v>0</v>
      </c>
      <c r="T82" s="57">
        <f>ROUND($I82*R82,4)</f>
        <v>0</v>
      </c>
      <c r="U82" s="60"/>
      <c r="V82" s="60"/>
      <c r="W82" s="60"/>
      <c r="X82" s="60"/>
      <c r="Y82" s="61"/>
    </row>
    <row r="83" spans="1:25" ht="38.25" x14ac:dyDescent="0.25">
      <c r="A83" s="62" t="s">
        <v>85</v>
      </c>
      <c r="B83" s="11">
        <v>7</v>
      </c>
      <c r="C83" s="52" t="s">
        <v>213</v>
      </c>
      <c r="D83" s="52" t="s">
        <v>214</v>
      </c>
      <c r="E83" s="52" t="s">
        <v>85</v>
      </c>
      <c r="F83" s="52" t="s">
        <v>85</v>
      </c>
      <c r="G83" s="52" t="s">
        <v>85</v>
      </c>
      <c r="H83" s="53" t="s">
        <v>88</v>
      </c>
      <c r="I83" s="54">
        <v>1</v>
      </c>
      <c r="J83" s="63"/>
      <c r="K83" s="11">
        <v>1</v>
      </c>
      <c r="L83" s="55"/>
      <c r="M83" s="56"/>
      <c r="N83" s="57">
        <f>IF(M83&gt;0,ROUND(L83/M83,4),0)</f>
        <v>0</v>
      </c>
      <c r="O83" s="58"/>
      <c r="P83" s="59"/>
      <c r="Q83" s="57">
        <f>ROUND(ROUND(N83,4)*(1-O83),4)</f>
        <v>0</v>
      </c>
      <c r="R83" s="57">
        <f>ROUND(ROUND(Q83,4)*(1+P83),4)</f>
        <v>0</v>
      </c>
      <c r="S83" s="57">
        <f>ROUND($I83*Q83,4)</f>
        <v>0</v>
      </c>
      <c r="T83" s="57">
        <f>ROUND($I83*R83,4)</f>
        <v>0</v>
      </c>
      <c r="U83" s="60"/>
      <c r="V83" s="60"/>
      <c r="W83" s="60"/>
      <c r="X83" s="60"/>
      <c r="Y83" s="61"/>
    </row>
    <row r="84" spans="1:25" ht="38.25" x14ac:dyDescent="0.25">
      <c r="A84" s="62" t="s">
        <v>85</v>
      </c>
      <c r="B84" s="11">
        <v>8</v>
      </c>
      <c r="C84" s="52" t="s">
        <v>215</v>
      </c>
      <c r="D84" s="52" t="s">
        <v>216</v>
      </c>
      <c r="E84" s="52" t="s">
        <v>85</v>
      </c>
      <c r="F84" s="52" t="s">
        <v>85</v>
      </c>
      <c r="G84" s="52" t="s">
        <v>85</v>
      </c>
      <c r="H84" s="53" t="s">
        <v>88</v>
      </c>
      <c r="I84" s="54">
        <v>1</v>
      </c>
      <c r="J84" s="63"/>
      <c r="K84" s="11">
        <v>1</v>
      </c>
      <c r="L84" s="55"/>
      <c r="M84" s="56"/>
      <c r="N84" s="57">
        <f>IF(M84&gt;0,ROUND(L84/M84,4),0)</f>
        <v>0</v>
      </c>
      <c r="O84" s="58"/>
      <c r="P84" s="59"/>
      <c r="Q84" s="57">
        <f>ROUND(ROUND(N84,4)*(1-O84),4)</f>
        <v>0</v>
      </c>
      <c r="R84" s="57">
        <f>ROUND(ROUND(Q84,4)*(1+P84),4)</f>
        <v>0</v>
      </c>
      <c r="S84" s="57">
        <f>ROUND($I84*Q84,4)</f>
        <v>0</v>
      </c>
      <c r="T84" s="57">
        <f>ROUND($I84*R84,4)</f>
        <v>0</v>
      </c>
      <c r="U84" s="60"/>
      <c r="V84" s="60"/>
      <c r="W84" s="60"/>
      <c r="X84" s="60"/>
      <c r="Y84" s="61"/>
    </row>
    <row r="85" spans="1:25" ht="39" thickBot="1" x14ac:dyDescent="0.3">
      <c r="A85" s="45" t="s">
        <v>85</v>
      </c>
      <c r="B85" s="13">
        <v>9</v>
      </c>
      <c r="C85" s="32" t="s">
        <v>217</v>
      </c>
      <c r="D85" s="32" t="s">
        <v>218</v>
      </c>
      <c r="E85" s="32" t="s">
        <v>85</v>
      </c>
      <c r="F85" s="32" t="s">
        <v>85</v>
      </c>
      <c r="G85" s="32" t="s">
        <v>85</v>
      </c>
      <c r="H85" s="33" t="s">
        <v>88</v>
      </c>
      <c r="I85" s="34">
        <v>5</v>
      </c>
      <c r="J85" s="48"/>
      <c r="K85" s="13">
        <v>1</v>
      </c>
      <c r="L85" s="35"/>
      <c r="M85" s="36"/>
      <c r="N85" s="37">
        <f>IF(M85&gt;0,ROUND(L85/M85,4),0)</f>
        <v>0</v>
      </c>
      <c r="O85" s="38"/>
      <c r="P85" s="39"/>
      <c r="Q85" s="37">
        <f>ROUND(ROUND(N85,4)*(1-O85),4)</f>
        <v>0</v>
      </c>
      <c r="R85" s="37">
        <f>ROUND(ROUND(Q85,4)*(1+P85),4)</f>
        <v>0</v>
      </c>
      <c r="S85" s="37">
        <f>ROUND($I85*Q85,4)</f>
        <v>0</v>
      </c>
      <c r="T85" s="37">
        <f>ROUND($I85*R85,4)</f>
        <v>0</v>
      </c>
      <c r="U85" s="40"/>
      <c r="V85" s="40"/>
      <c r="W85" s="40"/>
      <c r="X85" s="40"/>
      <c r="Y85" s="41"/>
    </row>
    <row r="86" spans="1:25" ht="13.5" thickBot="1" x14ac:dyDescent="0.3">
      <c r="R86" s="49" t="s">
        <v>91</v>
      </c>
      <c r="S86" s="50">
        <f>SUM(S77:S85)</f>
        <v>0</v>
      </c>
      <c r="T86" s="51">
        <f>SUM(T77:T85)</f>
        <v>0</v>
      </c>
    </row>
    <row r="88" spans="1:25" ht="13.5" thickBot="1" x14ac:dyDescent="0.3"/>
    <row r="89" spans="1:25" ht="13.5" thickBot="1" x14ac:dyDescent="0.3">
      <c r="A89" s="42" t="s">
        <v>55</v>
      </c>
      <c r="B89" s="46" t="s">
        <v>219</v>
      </c>
      <c r="C89" s="18" t="s">
        <v>220</v>
      </c>
      <c r="D89" s="18"/>
      <c r="E89" s="18"/>
      <c r="F89" s="18"/>
      <c r="G89" s="18"/>
      <c r="H89" s="18" t="s">
        <v>94</v>
      </c>
      <c r="I89" s="18"/>
      <c r="J89" s="8"/>
      <c r="K89" s="7"/>
      <c r="L89" s="18" t="s">
        <v>221</v>
      </c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8"/>
    </row>
    <row r="90" spans="1:25" ht="51.75" thickBot="1" x14ac:dyDescent="0.3">
      <c r="A90" s="43" t="s">
        <v>60</v>
      </c>
      <c r="B90" s="19" t="s">
        <v>61</v>
      </c>
      <c r="C90" s="20" t="s">
        <v>62</v>
      </c>
      <c r="D90" s="20" t="s">
        <v>124</v>
      </c>
      <c r="E90" s="20" t="s">
        <v>64</v>
      </c>
      <c r="F90" s="20" t="s">
        <v>65</v>
      </c>
      <c r="G90" s="20" t="s">
        <v>66</v>
      </c>
      <c r="H90" s="20" t="s">
        <v>67</v>
      </c>
      <c r="I90" s="20" t="s">
        <v>68</v>
      </c>
      <c r="J90" s="21" t="s">
        <v>69</v>
      </c>
      <c r="K90" s="19" t="s">
        <v>70</v>
      </c>
      <c r="L90" s="20" t="s">
        <v>71</v>
      </c>
      <c r="M90" s="20" t="s">
        <v>72</v>
      </c>
      <c r="N90" s="20" t="s">
        <v>73</v>
      </c>
      <c r="O90" s="20" t="s">
        <v>74</v>
      </c>
      <c r="P90" s="20" t="s">
        <v>75</v>
      </c>
      <c r="Q90" s="20" t="s">
        <v>76</v>
      </c>
      <c r="R90" s="20" t="s">
        <v>77</v>
      </c>
      <c r="S90" s="20" t="s">
        <v>78</v>
      </c>
      <c r="T90" s="20" t="s">
        <v>79</v>
      </c>
      <c r="U90" s="20" t="s">
        <v>80</v>
      </c>
      <c r="V90" s="20" t="s">
        <v>81</v>
      </c>
      <c r="W90" s="20" t="s">
        <v>82</v>
      </c>
      <c r="X90" s="20" t="s">
        <v>83</v>
      </c>
      <c r="Y90" s="21" t="s">
        <v>84</v>
      </c>
    </row>
    <row r="91" spans="1:25" ht="38.25" x14ac:dyDescent="0.25">
      <c r="A91" s="44" t="s">
        <v>85</v>
      </c>
      <c r="B91" s="9">
        <v>1</v>
      </c>
      <c r="C91" s="22" t="s">
        <v>222</v>
      </c>
      <c r="D91" s="22" t="s">
        <v>223</v>
      </c>
      <c r="E91" s="22" t="s">
        <v>85</v>
      </c>
      <c r="F91" s="22" t="s">
        <v>85</v>
      </c>
      <c r="G91" s="22" t="s">
        <v>85</v>
      </c>
      <c r="H91" s="23" t="s">
        <v>88</v>
      </c>
      <c r="I91" s="24">
        <v>150</v>
      </c>
      <c r="J91" s="47"/>
      <c r="K91" s="9">
        <v>1</v>
      </c>
      <c r="L91" s="25"/>
      <c r="M91" s="26"/>
      <c r="N91" s="27">
        <f>IF(M91&gt;0,ROUND(L91/M91,4),0)</f>
        <v>0</v>
      </c>
      <c r="O91" s="28"/>
      <c r="P91" s="29"/>
      <c r="Q91" s="27">
        <f>ROUND(ROUND(N91,4)*(1-O91),4)</f>
        <v>0</v>
      </c>
      <c r="R91" s="27">
        <f>ROUND(ROUND(Q91,4)*(1+P91),4)</f>
        <v>0</v>
      </c>
      <c r="S91" s="27">
        <f>ROUND($I91*Q91,4)</f>
        <v>0</v>
      </c>
      <c r="T91" s="27">
        <f>ROUND($I91*R91,4)</f>
        <v>0</v>
      </c>
      <c r="U91" s="30"/>
      <c r="V91" s="30"/>
      <c r="W91" s="30"/>
      <c r="X91" s="30"/>
      <c r="Y91" s="31"/>
    </row>
    <row r="92" spans="1:25" ht="38.25" x14ac:dyDescent="0.25">
      <c r="A92" s="62" t="s">
        <v>85</v>
      </c>
      <c r="B92" s="11">
        <v>2</v>
      </c>
      <c r="C92" s="52" t="s">
        <v>224</v>
      </c>
      <c r="D92" s="52" t="s">
        <v>225</v>
      </c>
      <c r="E92" s="52" t="s">
        <v>85</v>
      </c>
      <c r="F92" s="52" t="s">
        <v>85</v>
      </c>
      <c r="G92" s="52" t="s">
        <v>85</v>
      </c>
      <c r="H92" s="53" t="s">
        <v>88</v>
      </c>
      <c r="I92" s="54">
        <v>25</v>
      </c>
      <c r="J92" s="63"/>
      <c r="K92" s="11">
        <v>1</v>
      </c>
      <c r="L92" s="55"/>
      <c r="M92" s="56"/>
      <c r="N92" s="57">
        <f>IF(M92&gt;0,ROUND(L92/M92,4),0)</f>
        <v>0</v>
      </c>
      <c r="O92" s="58"/>
      <c r="P92" s="59"/>
      <c r="Q92" s="57">
        <f>ROUND(ROUND(N92,4)*(1-O92),4)</f>
        <v>0</v>
      </c>
      <c r="R92" s="57">
        <f>ROUND(ROUND(Q92,4)*(1+P92),4)</f>
        <v>0</v>
      </c>
      <c r="S92" s="57">
        <f>ROUND($I92*Q92,4)</f>
        <v>0</v>
      </c>
      <c r="T92" s="57">
        <f>ROUND($I92*R92,4)</f>
        <v>0</v>
      </c>
      <c r="U92" s="60"/>
      <c r="V92" s="60"/>
      <c r="W92" s="60"/>
      <c r="X92" s="60"/>
      <c r="Y92" s="61"/>
    </row>
    <row r="93" spans="1:25" ht="38.25" x14ac:dyDescent="0.25">
      <c r="A93" s="62" t="s">
        <v>85</v>
      </c>
      <c r="B93" s="11">
        <v>3</v>
      </c>
      <c r="C93" s="52" t="s">
        <v>226</v>
      </c>
      <c r="D93" s="52" t="s">
        <v>227</v>
      </c>
      <c r="E93" s="52" t="s">
        <v>85</v>
      </c>
      <c r="F93" s="52" t="s">
        <v>85</v>
      </c>
      <c r="G93" s="52" t="s">
        <v>85</v>
      </c>
      <c r="H93" s="53" t="s">
        <v>88</v>
      </c>
      <c r="I93" s="54">
        <v>25</v>
      </c>
      <c r="J93" s="63"/>
      <c r="K93" s="11">
        <v>1</v>
      </c>
      <c r="L93" s="55"/>
      <c r="M93" s="56"/>
      <c r="N93" s="57">
        <f>IF(M93&gt;0,ROUND(L93/M93,4),0)</f>
        <v>0</v>
      </c>
      <c r="O93" s="58"/>
      <c r="P93" s="59"/>
      <c r="Q93" s="57">
        <f>ROUND(ROUND(N93,4)*(1-O93),4)</f>
        <v>0</v>
      </c>
      <c r="R93" s="57">
        <f>ROUND(ROUND(Q93,4)*(1+P93),4)</f>
        <v>0</v>
      </c>
      <c r="S93" s="57">
        <f>ROUND($I93*Q93,4)</f>
        <v>0</v>
      </c>
      <c r="T93" s="57">
        <f>ROUND($I93*R93,4)</f>
        <v>0</v>
      </c>
      <c r="U93" s="60"/>
      <c r="V93" s="60"/>
      <c r="W93" s="60"/>
      <c r="X93" s="60"/>
      <c r="Y93" s="61"/>
    </row>
    <row r="94" spans="1:25" x14ac:dyDescent="0.25">
      <c r="A94" s="62" t="s">
        <v>85</v>
      </c>
      <c r="B94" s="11">
        <v>4</v>
      </c>
      <c r="C94" s="52" t="s">
        <v>228</v>
      </c>
      <c r="D94" s="52" t="s">
        <v>229</v>
      </c>
      <c r="E94" s="52" t="s">
        <v>85</v>
      </c>
      <c r="F94" s="52" t="s">
        <v>85</v>
      </c>
      <c r="G94" s="52" t="s">
        <v>85</v>
      </c>
      <c r="H94" s="53" t="s">
        <v>88</v>
      </c>
      <c r="I94" s="81">
        <v>0.5</v>
      </c>
      <c r="J94" s="63"/>
      <c r="K94" s="11">
        <v>1</v>
      </c>
      <c r="L94" s="55"/>
      <c r="M94" s="56"/>
      <c r="N94" s="57">
        <f>IF(M94&gt;0,ROUND(L94/M94,4),0)</f>
        <v>0</v>
      </c>
      <c r="O94" s="58"/>
      <c r="P94" s="59"/>
      <c r="Q94" s="57">
        <f>ROUND(ROUND(N94,4)*(1-O94),4)</f>
        <v>0</v>
      </c>
      <c r="R94" s="57">
        <f>ROUND(ROUND(Q94,4)*(1+P94),4)</f>
        <v>0</v>
      </c>
      <c r="S94" s="57">
        <f>ROUND($I94*Q94,4)</f>
        <v>0</v>
      </c>
      <c r="T94" s="57">
        <f>ROUND($I94*R94,4)</f>
        <v>0</v>
      </c>
      <c r="U94" s="60"/>
      <c r="V94" s="60"/>
      <c r="W94" s="60"/>
      <c r="X94" s="60"/>
      <c r="Y94" s="61"/>
    </row>
    <row r="95" spans="1:25" ht="25.5" x14ac:dyDescent="0.25">
      <c r="A95" s="62" t="s">
        <v>85</v>
      </c>
      <c r="B95" s="11">
        <v>5</v>
      </c>
      <c r="C95" s="52" t="s">
        <v>230</v>
      </c>
      <c r="D95" s="52" t="s">
        <v>231</v>
      </c>
      <c r="E95" s="52" t="s">
        <v>85</v>
      </c>
      <c r="F95" s="52" t="s">
        <v>85</v>
      </c>
      <c r="G95" s="52" t="s">
        <v>85</v>
      </c>
      <c r="H95" s="53" t="s">
        <v>88</v>
      </c>
      <c r="I95" s="54">
        <v>210</v>
      </c>
      <c r="J95" s="63"/>
      <c r="K95" s="11">
        <v>1</v>
      </c>
      <c r="L95" s="55"/>
      <c r="M95" s="56"/>
      <c r="N95" s="57">
        <f>IF(M95&gt;0,ROUND(L95/M95,4),0)</f>
        <v>0</v>
      </c>
      <c r="O95" s="58"/>
      <c r="P95" s="59"/>
      <c r="Q95" s="57">
        <f>ROUND(ROUND(N95,4)*(1-O95),4)</f>
        <v>0</v>
      </c>
      <c r="R95" s="57">
        <f>ROUND(ROUND(Q95,4)*(1+P95),4)</f>
        <v>0</v>
      </c>
      <c r="S95" s="57">
        <f>ROUND($I95*Q95,4)</f>
        <v>0</v>
      </c>
      <c r="T95" s="57">
        <f>ROUND($I95*R95,4)</f>
        <v>0</v>
      </c>
      <c r="U95" s="60"/>
      <c r="V95" s="60"/>
      <c r="W95" s="60"/>
      <c r="X95" s="60"/>
      <c r="Y95" s="61"/>
    </row>
    <row r="96" spans="1:25" ht="38.25" x14ac:dyDescent="0.25">
      <c r="A96" s="62" t="s">
        <v>85</v>
      </c>
      <c r="B96" s="11">
        <v>6</v>
      </c>
      <c r="C96" s="52" t="s">
        <v>232</v>
      </c>
      <c r="D96" s="52" t="s">
        <v>233</v>
      </c>
      <c r="E96" s="52" t="s">
        <v>85</v>
      </c>
      <c r="F96" s="52" t="s">
        <v>85</v>
      </c>
      <c r="G96" s="52" t="s">
        <v>85</v>
      </c>
      <c r="H96" s="53" t="s">
        <v>88</v>
      </c>
      <c r="I96" s="54">
        <v>500</v>
      </c>
      <c r="J96" s="63"/>
      <c r="K96" s="11">
        <v>1</v>
      </c>
      <c r="L96" s="55"/>
      <c r="M96" s="56"/>
      <c r="N96" s="57">
        <f>IF(M96&gt;0,ROUND(L96/M96,4),0)</f>
        <v>0</v>
      </c>
      <c r="O96" s="58"/>
      <c r="P96" s="59"/>
      <c r="Q96" s="57">
        <f>ROUND(ROUND(N96,4)*(1-O96),4)</f>
        <v>0</v>
      </c>
      <c r="R96" s="57">
        <f>ROUND(ROUND(Q96,4)*(1+P96),4)</f>
        <v>0</v>
      </c>
      <c r="S96" s="57">
        <f>ROUND($I96*Q96,4)</f>
        <v>0</v>
      </c>
      <c r="T96" s="57">
        <f>ROUND($I96*R96,4)</f>
        <v>0</v>
      </c>
      <c r="U96" s="60"/>
      <c r="V96" s="60"/>
      <c r="W96" s="60"/>
      <c r="X96" s="60"/>
      <c r="Y96" s="61"/>
    </row>
    <row r="97" spans="1:25" ht="38.25" x14ac:dyDescent="0.25">
      <c r="A97" s="62" t="s">
        <v>85</v>
      </c>
      <c r="B97" s="11">
        <v>7</v>
      </c>
      <c r="C97" s="52" t="s">
        <v>234</v>
      </c>
      <c r="D97" s="52" t="s">
        <v>235</v>
      </c>
      <c r="E97" s="52" t="s">
        <v>85</v>
      </c>
      <c r="F97" s="52" t="s">
        <v>85</v>
      </c>
      <c r="G97" s="52" t="s">
        <v>85</v>
      </c>
      <c r="H97" s="53" t="s">
        <v>88</v>
      </c>
      <c r="I97" s="54">
        <v>15</v>
      </c>
      <c r="J97" s="63"/>
      <c r="K97" s="11">
        <v>1</v>
      </c>
      <c r="L97" s="55"/>
      <c r="M97" s="56"/>
      <c r="N97" s="57">
        <f>IF(M97&gt;0,ROUND(L97/M97,4),0)</f>
        <v>0</v>
      </c>
      <c r="O97" s="58"/>
      <c r="P97" s="59"/>
      <c r="Q97" s="57">
        <f>ROUND(ROUND(N97,4)*(1-O97),4)</f>
        <v>0</v>
      </c>
      <c r="R97" s="57">
        <f>ROUND(ROUND(Q97,4)*(1+P97),4)</f>
        <v>0</v>
      </c>
      <c r="S97" s="57">
        <f>ROUND($I97*Q97,4)</f>
        <v>0</v>
      </c>
      <c r="T97" s="57">
        <f>ROUND($I97*R97,4)</f>
        <v>0</v>
      </c>
      <c r="U97" s="60"/>
      <c r="V97" s="60"/>
      <c r="W97" s="60"/>
      <c r="X97" s="60"/>
      <c r="Y97" s="61"/>
    </row>
    <row r="98" spans="1:25" ht="63.75" x14ac:dyDescent="0.25">
      <c r="A98" s="62" t="s">
        <v>85</v>
      </c>
      <c r="B98" s="11">
        <v>8</v>
      </c>
      <c r="C98" s="52" t="s">
        <v>236</v>
      </c>
      <c r="D98" s="52" t="s">
        <v>237</v>
      </c>
      <c r="E98" s="52" t="s">
        <v>85</v>
      </c>
      <c r="F98" s="52" t="s">
        <v>85</v>
      </c>
      <c r="G98" s="52" t="s">
        <v>85</v>
      </c>
      <c r="H98" s="53" t="s">
        <v>88</v>
      </c>
      <c r="I98" s="54">
        <v>750</v>
      </c>
      <c r="J98" s="63"/>
      <c r="K98" s="11">
        <v>1</v>
      </c>
      <c r="L98" s="55"/>
      <c r="M98" s="56"/>
      <c r="N98" s="57">
        <f>IF(M98&gt;0,ROUND(L98/M98,4),0)</f>
        <v>0</v>
      </c>
      <c r="O98" s="58"/>
      <c r="P98" s="59"/>
      <c r="Q98" s="57">
        <f>ROUND(ROUND(N98,4)*(1-O98),4)</f>
        <v>0</v>
      </c>
      <c r="R98" s="57">
        <f>ROUND(ROUND(Q98,4)*(1+P98),4)</f>
        <v>0</v>
      </c>
      <c r="S98" s="57">
        <f>ROUND($I98*Q98,4)</f>
        <v>0</v>
      </c>
      <c r="T98" s="57">
        <f>ROUND($I98*R98,4)</f>
        <v>0</v>
      </c>
      <c r="U98" s="60"/>
      <c r="V98" s="60"/>
      <c r="W98" s="60"/>
      <c r="X98" s="60"/>
      <c r="Y98" s="61"/>
    </row>
    <row r="99" spans="1:25" ht="38.25" x14ac:dyDescent="0.25">
      <c r="A99" s="62" t="s">
        <v>85</v>
      </c>
      <c r="B99" s="11">
        <v>9</v>
      </c>
      <c r="C99" s="52" t="s">
        <v>238</v>
      </c>
      <c r="D99" s="52" t="s">
        <v>239</v>
      </c>
      <c r="E99" s="52" t="s">
        <v>85</v>
      </c>
      <c r="F99" s="52" t="s">
        <v>85</v>
      </c>
      <c r="G99" s="52" t="s">
        <v>85</v>
      </c>
      <c r="H99" s="53" t="s">
        <v>88</v>
      </c>
      <c r="I99" s="54">
        <v>15</v>
      </c>
      <c r="J99" s="63"/>
      <c r="K99" s="11">
        <v>1</v>
      </c>
      <c r="L99" s="55"/>
      <c r="M99" s="56"/>
      <c r="N99" s="57">
        <f>IF(M99&gt;0,ROUND(L99/M99,4),0)</f>
        <v>0</v>
      </c>
      <c r="O99" s="58"/>
      <c r="P99" s="59"/>
      <c r="Q99" s="57">
        <f>ROUND(ROUND(N99,4)*(1-O99),4)</f>
        <v>0</v>
      </c>
      <c r="R99" s="57">
        <f>ROUND(ROUND(Q99,4)*(1+P99),4)</f>
        <v>0</v>
      </c>
      <c r="S99" s="57">
        <f>ROUND($I99*Q99,4)</f>
        <v>0</v>
      </c>
      <c r="T99" s="57">
        <f>ROUND($I99*R99,4)</f>
        <v>0</v>
      </c>
      <c r="U99" s="60"/>
      <c r="V99" s="60"/>
      <c r="W99" s="60"/>
      <c r="X99" s="60"/>
      <c r="Y99" s="61"/>
    </row>
    <row r="100" spans="1:25" ht="25.5" x14ac:dyDescent="0.25">
      <c r="A100" s="62" t="s">
        <v>85</v>
      </c>
      <c r="B100" s="11">
        <v>10</v>
      </c>
      <c r="C100" s="52" t="s">
        <v>240</v>
      </c>
      <c r="D100" s="52" t="s">
        <v>241</v>
      </c>
      <c r="E100" s="52" t="s">
        <v>85</v>
      </c>
      <c r="F100" s="52" t="s">
        <v>85</v>
      </c>
      <c r="G100" s="52" t="s">
        <v>85</v>
      </c>
      <c r="H100" s="53" t="s">
        <v>88</v>
      </c>
      <c r="I100" s="54">
        <v>500</v>
      </c>
      <c r="J100" s="63"/>
      <c r="K100" s="11">
        <v>1</v>
      </c>
      <c r="L100" s="55"/>
      <c r="M100" s="56"/>
      <c r="N100" s="57">
        <f>IF(M100&gt;0,ROUND(L100/M100,4),0)</f>
        <v>0</v>
      </c>
      <c r="O100" s="58"/>
      <c r="P100" s="59"/>
      <c r="Q100" s="57">
        <f>ROUND(ROUND(N100,4)*(1-O100),4)</f>
        <v>0</v>
      </c>
      <c r="R100" s="57">
        <f>ROUND(ROUND(Q100,4)*(1+P100),4)</f>
        <v>0</v>
      </c>
      <c r="S100" s="57">
        <f>ROUND($I100*Q100,4)</f>
        <v>0</v>
      </c>
      <c r="T100" s="57">
        <f>ROUND($I100*R100,4)</f>
        <v>0</v>
      </c>
      <c r="U100" s="60"/>
      <c r="V100" s="60"/>
      <c r="W100" s="60"/>
      <c r="X100" s="60"/>
      <c r="Y100" s="61"/>
    </row>
    <row r="101" spans="1:25" ht="63.75" x14ac:dyDescent="0.25">
      <c r="A101" s="62" t="s">
        <v>85</v>
      </c>
      <c r="B101" s="11">
        <v>11</v>
      </c>
      <c r="C101" s="52" t="s">
        <v>242</v>
      </c>
      <c r="D101" s="52" t="s">
        <v>243</v>
      </c>
      <c r="E101" s="52" t="s">
        <v>85</v>
      </c>
      <c r="F101" s="52" t="s">
        <v>85</v>
      </c>
      <c r="G101" s="52" t="s">
        <v>85</v>
      </c>
      <c r="H101" s="53" t="s">
        <v>88</v>
      </c>
      <c r="I101" s="81">
        <v>2.5</v>
      </c>
      <c r="J101" s="63"/>
      <c r="K101" s="11">
        <v>1</v>
      </c>
      <c r="L101" s="55"/>
      <c r="M101" s="56"/>
      <c r="N101" s="57">
        <f>IF(M101&gt;0,ROUND(L101/M101,4),0)</f>
        <v>0</v>
      </c>
      <c r="O101" s="58"/>
      <c r="P101" s="59"/>
      <c r="Q101" s="57">
        <f>ROUND(ROUND(N101,4)*(1-O101),4)</f>
        <v>0</v>
      </c>
      <c r="R101" s="57">
        <f>ROUND(ROUND(Q101,4)*(1+P101),4)</f>
        <v>0</v>
      </c>
      <c r="S101" s="57">
        <f>ROUND($I101*Q101,4)</f>
        <v>0</v>
      </c>
      <c r="T101" s="57">
        <f>ROUND($I101*R101,4)</f>
        <v>0</v>
      </c>
      <c r="U101" s="60"/>
      <c r="V101" s="60"/>
      <c r="W101" s="60"/>
      <c r="X101" s="60"/>
      <c r="Y101" s="61"/>
    </row>
    <row r="102" spans="1:25" ht="38.25" x14ac:dyDescent="0.25">
      <c r="A102" s="62" t="s">
        <v>85</v>
      </c>
      <c r="B102" s="11">
        <v>12</v>
      </c>
      <c r="C102" s="52" t="s">
        <v>244</v>
      </c>
      <c r="D102" s="52" t="s">
        <v>245</v>
      </c>
      <c r="E102" s="52" t="s">
        <v>85</v>
      </c>
      <c r="F102" s="52" t="s">
        <v>85</v>
      </c>
      <c r="G102" s="52" t="s">
        <v>85</v>
      </c>
      <c r="H102" s="53" t="s">
        <v>88</v>
      </c>
      <c r="I102" s="54">
        <v>100</v>
      </c>
      <c r="J102" s="63"/>
      <c r="K102" s="11">
        <v>1</v>
      </c>
      <c r="L102" s="55"/>
      <c r="M102" s="56"/>
      <c r="N102" s="57">
        <f>IF(M102&gt;0,ROUND(L102/M102,4),0)</f>
        <v>0</v>
      </c>
      <c r="O102" s="58"/>
      <c r="P102" s="59"/>
      <c r="Q102" s="57">
        <f>ROUND(ROUND(N102,4)*(1-O102),4)</f>
        <v>0</v>
      </c>
      <c r="R102" s="57">
        <f>ROUND(ROUND(Q102,4)*(1+P102),4)</f>
        <v>0</v>
      </c>
      <c r="S102" s="57">
        <f>ROUND($I102*Q102,4)</f>
        <v>0</v>
      </c>
      <c r="T102" s="57">
        <f>ROUND($I102*R102,4)</f>
        <v>0</v>
      </c>
      <c r="U102" s="60"/>
      <c r="V102" s="60"/>
      <c r="W102" s="60"/>
      <c r="X102" s="60"/>
      <c r="Y102" s="61"/>
    </row>
    <row r="103" spans="1:25" ht="77.25" thickBot="1" x14ac:dyDescent="0.3">
      <c r="A103" s="45" t="s">
        <v>85</v>
      </c>
      <c r="B103" s="13">
        <v>13</v>
      </c>
      <c r="C103" s="32" t="s">
        <v>246</v>
      </c>
      <c r="D103" s="32" t="s">
        <v>247</v>
      </c>
      <c r="E103" s="32" t="s">
        <v>85</v>
      </c>
      <c r="F103" s="32" t="s">
        <v>85</v>
      </c>
      <c r="G103" s="32" t="s">
        <v>85</v>
      </c>
      <c r="H103" s="33" t="s">
        <v>88</v>
      </c>
      <c r="I103" s="34">
        <v>80</v>
      </c>
      <c r="J103" s="48"/>
      <c r="K103" s="13">
        <v>1</v>
      </c>
      <c r="L103" s="35"/>
      <c r="M103" s="36"/>
      <c r="N103" s="37">
        <f>IF(M103&gt;0,ROUND(L103/M103,4),0)</f>
        <v>0</v>
      </c>
      <c r="O103" s="38"/>
      <c r="P103" s="39"/>
      <c r="Q103" s="37">
        <f>ROUND(ROUND(N103,4)*(1-O103),4)</f>
        <v>0</v>
      </c>
      <c r="R103" s="37">
        <f>ROUND(ROUND(Q103,4)*(1+P103),4)</f>
        <v>0</v>
      </c>
      <c r="S103" s="37">
        <f>ROUND($I103*Q103,4)</f>
        <v>0</v>
      </c>
      <c r="T103" s="37">
        <f>ROUND($I103*R103,4)</f>
        <v>0</v>
      </c>
      <c r="U103" s="40"/>
      <c r="V103" s="40"/>
      <c r="W103" s="40"/>
      <c r="X103" s="40"/>
      <c r="Y103" s="41"/>
    </row>
    <row r="104" spans="1:25" ht="13.5" thickBot="1" x14ac:dyDescent="0.3">
      <c r="R104" s="49" t="s">
        <v>91</v>
      </c>
      <c r="S104" s="50">
        <f>SUM(S91:S103)</f>
        <v>0</v>
      </c>
      <c r="T104" s="51">
        <f>SUM(T91:T103)</f>
        <v>0</v>
      </c>
    </row>
  </sheetData>
  <sheetProtection algorithmName="SHA-512" hashValue="mrNQOUy5jXMTizXBfL668OyJoJ/Z4LgTcQbTZRu9mpM9rjcPHTQVYfdRel0Ev63tMIUAnIt0yyi4X4F6/CFNHg==" saltValue="lml2g+Io75U2E36+f+mpy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1" fitToHeight="0" pageOrder="overThenDown" orientation="landscape" r:id="rId1"/>
  <headerFooter>
    <oddHeader>&amp;ROBR-8A</oddHeader>
    <oddFooter>&amp;LJN št. 16-33/18&amp;RStran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2</vt:i4>
      </vt:variant>
    </vt:vector>
  </HeadingPairs>
  <TitlesOfParts>
    <vt:vector size="8" baseType="lpstr">
      <vt:lpstr>NAVODILA</vt:lpstr>
      <vt:lpstr>1. Podatki naročnika</vt:lpstr>
      <vt:lpstr>2. Podatki o ponudniku</vt:lpstr>
      <vt:lpstr>3. Strokovne zahteve naročnika</vt:lpstr>
      <vt:lpstr>Sklop I.</vt:lpstr>
      <vt:lpstr>Sklop II.</vt:lpstr>
      <vt:lpstr>'Sklop I.'!Tiskanje_naslovov</vt:lpstr>
      <vt:lpstr>'Sklop II.'!Tiskanje_naslovov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Stanislava Majerle</dc:creator>
  <cp:lastModifiedBy>Stanislava Majerle</cp:lastModifiedBy>
  <dcterms:created xsi:type="dcterms:W3CDTF">2019-01-18T07:52:30Z</dcterms:created>
  <dcterms:modified xsi:type="dcterms:W3CDTF">2019-01-18T07:52:48Z</dcterms:modified>
</cp:coreProperties>
</file>