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erles\Documents\1_RAZPISI_dok\LETO 2018\16-05_18 Papirna konfekcija\"/>
    </mc:Choice>
  </mc:AlternateContent>
  <bookViews>
    <workbookView xWindow="0" yWindow="0" windowWidth="28740" windowHeight="13830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  <sheet name="Sklop II." sheetId="6" r:id="rId6"/>
  </sheets>
  <definedNames>
    <definedName name="_xlnm.Print_Titles" localSheetId="4">'Sklop I.'!$B:$B</definedName>
    <definedName name="_xlnm.Print_Titles" localSheetId="5">'Sklop II.'!$B:$B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2" i="6" l="1"/>
  <c r="S22" i="6"/>
  <c r="T21" i="6"/>
  <c r="S21" i="6"/>
  <c r="R21" i="6"/>
  <c r="Q21" i="6"/>
  <c r="N21" i="6"/>
  <c r="T16" i="6"/>
  <c r="S16" i="6"/>
  <c r="T15" i="6"/>
  <c r="S15" i="6"/>
  <c r="R15" i="6"/>
  <c r="Q15" i="6"/>
  <c r="N15" i="6"/>
  <c r="T14" i="6"/>
  <c r="S14" i="6"/>
  <c r="R14" i="6"/>
  <c r="Q14" i="6"/>
  <c r="N14" i="6"/>
  <c r="T13" i="6"/>
  <c r="S13" i="6"/>
  <c r="R13" i="6"/>
  <c r="Q13" i="6"/>
  <c r="N13" i="6"/>
  <c r="C8" i="6"/>
  <c r="C7" i="6"/>
  <c r="T43" i="5"/>
  <c r="S43" i="5"/>
  <c r="T42" i="5"/>
  <c r="S42" i="5"/>
  <c r="R42" i="5"/>
  <c r="Q42" i="5"/>
  <c r="N42" i="5"/>
  <c r="T37" i="5"/>
  <c r="S37" i="5"/>
  <c r="T36" i="5"/>
  <c r="S36" i="5"/>
  <c r="R36" i="5"/>
  <c r="Q36" i="5"/>
  <c r="N36" i="5"/>
  <c r="T35" i="5"/>
  <c r="S35" i="5"/>
  <c r="R35" i="5"/>
  <c r="Q35" i="5"/>
  <c r="N35" i="5"/>
  <c r="T34" i="5"/>
  <c r="S34" i="5"/>
  <c r="R34" i="5"/>
  <c r="Q34" i="5"/>
  <c r="N34" i="5"/>
  <c r="T29" i="5"/>
  <c r="S29" i="5"/>
  <c r="T28" i="5"/>
  <c r="S28" i="5"/>
  <c r="R28" i="5"/>
  <c r="Q28" i="5"/>
  <c r="N28" i="5"/>
  <c r="T23" i="5"/>
  <c r="S23" i="5"/>
  <c r="T22" i="5"/>
  <c r="S22" i="5"/>
  <c r="R22" i="5"/>
  <c r="Q22" i="5"/>
  <c r="N22" i="5"/>
  <c r="T21" i="5"/>
  <c r="S21" i="5"/>
  <c r="R21" i="5"/>
  <c r="Q21" i="5"/>
  <c r="N21" i="5"/>
  <c r="T20" i="5"/>
  <c r="S20" i="5"/>
  <c r="R20" i="5"/>
  <c r="Q20" i="5"/>
  <c r="N20" i="5"/>
  <c r="T19" i="5"/>
  <c r="S19" i="5"/>
  <c r="R19" i="5"/>
  <c r="Q19" i="5"/>
  <c r="N19" i="5"/>
  <c r="T14" i="5"/>
  <c r="S14" i="5"/>
  <c r="T13" i="5"/>
  <c r="S13" i="5"/>
  <c r="R13" i="5"/>
  <c r="Q13" i="5"/>
  <c r="N13" i="5"/>
  <c r="C8" i="5"/>
  <c r="C7" i="5"/>
</calcChain>
</file>

<file path=xl/sharedStrings.xml><?xml version="1.0" encoding="utf-8"?>
<sst xmlns="http://schemas.openxmlformats.org/spreadsheetml/2006/main" count="381" uniqueCount="153">
  <si>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</si>
  <si>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</si>
  <si>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</si>
  <si>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</si>
  <si>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</si>
  <si>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</si>
  <si>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</si>
  <si>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</si>
  <si>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</si>
  <si>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</si>
  <si>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</si>
  <si>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</si>
  <si>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</si>
  <si>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</si>
  <si>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</si>
  <si>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</si>
  <si>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</si>
  <si>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</si>
  <si>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</si>
  <si>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</si>
  <si>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</si>
  <si>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</si>
  <si>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</si>
  <si>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</si>
  <si>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</si>
  <si>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</si>
  <si>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</si>
  <si>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</si>
  <si>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</si>
  <si>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</si>
  <si>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</si>
  <si>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</si>
  <si>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</si>
  <si>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</si>
  <si>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</si>
  <si>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</si>
  <si>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16-05/18</t>
  </si>
  <si>
    <t>PAPIRNA KONFEKCIJA</t>
  </si>
  <si>
    <t>naročilo male vrednosti</t>
  </si>
  <si>
    <t>Ne</t>
  </si>
  <si>
    <t>BLAGO</t>
  </si>
  <si>
    <t>Aplikacija Javna naročila, različica 2.3.4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</si>
  <si>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</si>
  <si>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</si>
  <si>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</si>
  <si>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</si>
  <si>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</si>
  <si>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</si>
  <si>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</si>
  <si>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</si>
  <si>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</si>
  <si>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Strokovne zahteve se nahajajo v razpisnii dokumentaciji - Tehnične specifikacije.</t>
  </si>
  <si>
    <t>Seznam razpisanega blaga za sklop:</t>
  </si>
  <si>
    <t>I.</t>
  </si>
  <si>
    <t>BRISAČE PAPIRNATE, TOALETNI PAPIR, SERVIETI IN ROBČKI</t>
  </si>
  <si>
    <t>*</t>
  </si>
  <si>
    <t>1.</t>
  </si>
  <si>
    <t xml:space="preserve">podsklop: PAPIR TOALETNI </t>
  </si>
  <si>
    <t>ODPRT</t>
  </si>
  <si>
    <t xml:space="preserve">PAPIR TOALETNI 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</si>
  <si>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</si>
  <si>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</si>
  <si>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</si>
  <si>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</si>
  <si>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</si>
  <si>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</si>
  <si>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</si>
  <si>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</si>
  <si>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</si>
  <si>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</si>
  <si>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</si>
  <si>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Cena brez DDV za ponujeno pakiranje</t>
  </si>
  <si>
    <t>Št.enot (količina) v ponujenem pakiranju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</si>
  <si>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</si>
  <si>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</si>
  <si>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</si>
  <si>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</si>
  <si>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</si>
  <si>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</si>
  <si>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</si>
  <si>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</si>
  <si>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</si>
  <si>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</si>
  <si>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</si>
  <si>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</si>
  <si>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>11040101002</t>
  </si>
  <si>
    <t>PAPIR TOALETNI, rola, perforirana,  š  =10cm, d=100m, gramatura: min. 32g/m2 ne glede na število slojev; odstopanje v dimenziji +/- 2%; 
celuloza ali reciklaža</t>
  </si>
  <si>
    <t>Ponudnik mora v ceni toaletnega papirja nuditi tudi 30  podajalnikov (kot Ultimatic ali Katrin). Podajalnik mora biti bele barve.</t>
  </si>
  <si>
    <t>Pakiranje največ 36 rol v škatli</t>
  </si>
  <si>
    <t/>
  </si>
  <si>
    <t>rola</t>
  </si>
  <si>
    <t>Skupaj:</t>
  </si>
  <si>
    <t>2.</t>
  </si>
  <si>
    <t>podsklop: BRISAČE PAPIRNATE</t>
  </si>
  <si>
    <t>BRISAČE PAPIRNATE</t>
  </si>
  <si>
    <t>11040201001</t>
  </si>
  <si>
    <t>BRISAČE, "V" zgib,  gramatura od 36g/m2 ne glede na število slojev,  DIM.: 21,5-23,5 x 24,5-25,5cm, pakiranje od 150-300 lističev
celuloza ali reciklaža</t>
  </si>
  <si>
    <t xml:space="preserve">Ponudnik mora v ceni brisačk nuditi tudi 30 kos podajalnikov za brisačke v lističih v dveh velikostih. Barva podajalnika: bela (kot Tork, model: 553100/mali-20x in model: 553000/veliki - 20x); Primarna ovojnina mora omogočati zaščito lističev z vsaj štirih strani.
</t>
  </si>
  <si>
    <t>Pakiranje 20 zavitkov v škatli.</t>
  </si>
  <si>
    <t>kos</t>
  </si>
  <si>
    <t>11040201002</t>
  </si>
  <si>
    <t>BRISAČA TOALETNA ZA PODAJALNIKE ULTIMA 
rola, š=21cm, d=160m, gramatura min. 36g/m2 ne glede na število slojev
celuloza ali reciklaža</t>
  </si>
  <si>
    <t>Pakiranje 6 rol v zavitku ali škatli.</t>
  </si>
  <si>
    <t>11040201005</t>
  </si>
  <si>
    <t xml:space="preserve">BRISAČA TOALETNA brez nastavkov, rola, š=20-21cm, d=150-160m, gramatura 36-40g/m2 ne glede na število slojev
celuloza ali reciklaža
</t>
  </si>
  <si>
    <t>Ponudnik mora v ceni brisačk nuditi tudi 30 kosov podajalnikov  za brisače brez nastavkov. Podajalnik mora biti iz kvalitetne plastike, bele transparentne barve ( kot podajalnik brisač v roli "NOTE" transparent MINI, proizvajalca ACHTON). Dimenzije podajalnika: širina: 31 cm, višina 34 cm, globina 20 cm, premer stročnice 40mm.</t>
  </si>
  <si>
    <t>11040201003</t>
  </si>
  <si>
    <t>BRISAČA TOALETNA ZA PODAJALNIKE TORK Matic;
Rola, š=21cm, d=150m, gramatura min. 36g/m2 ne gled na število slojev, bela barva
celuloza ali reciklaža</t>
  </si>
  <si>
    <t>3.</t>
  </si>
  <si>
    <t>podsklop: BRISAČE V LISTIČIH ZA OPERACIJSKE SOBE</t>
  </si>
  <si>
    <t>ZAPRT</t>
  </si>
  <si>
    <t>BRISAČE V LISTIČIH ZA OPERACIJSKE SOBE</t>
  </si>
  <si>
    <t>11040201004</t>
  </si>
  <si>
    <t>BRISAČA, listič, bela; dimenzije 23 -25 x 24-33 cm ;  gramatura min. 34g/m2 ne glede na število slojev
100% celuloza</t>
  </si>
  <si>
    <t>Brisače morajo biti zložene v škatli, ki ima na eni strani perforcijo, ki omogoča izvlečenje brisač posamično po en kos. Brisače in pakiranje morajo omogočati sterilizacijo v avtoklavu.  Pakiranje od 200-250 brisačk.</t>
  </si>
  <si>
    <t>Funkcionalno in kakovostno enakovredno kot papirnate brisače Harper - Complete</t>
  </si>
  <si>
    <t>4.</t>
  </si>
  <si>
    <t>podsklop: KUHINJSKE BRISAČE IN SERVIETI</t>
  </si>
  <si>
    <t>KUHINJSKE BRISAČE IN SERVIETI</t>
  </si>
  <si>
    <t>11040501001</t>
  </si>
  <si>
    <t>BRISAČA za vpijanje maščobe za M2 sistem, kot BRISAČA TORK proizvajalca Molnycke
rola s 425 lističi, 40x40cm, 2-slojni, rola dolžine 170m, združljiva z naročnikovimi nosilci brisač Molnycke
100% celuloza</t>
  </si>
  <si>
    <t>Brisača ne sme imeti škodljivih vplivov na živilo. Ponudnik mora predložiti potrdilo oz. izjavo, izdelek izpolnjuje ustrezne zahteve iz Pravilnika o materialih in izdelkih, namenjenih za stik z živili (Ur.l. RS, št. 36/2005, 38/2006, 100/2006 in 65/08) in Uredbe 1935/2004/ES.</t>
  </si>
  <si>
    <t>11040501002</t>
  </si>
  <si>
    <t>SERVIET BELI, 33x33cm,  1/8 zgib, gramatura: min. 33g/m2 ne glede na število slojev,
100% celuloza</t>
  </si>
  <si>
    <t>Embalaža mora omogočati zaščito brisačk z vseh šestih strani.</t>
  </si>
  <si>
    <t>11040501003</t>
  </si>
  <si>
    <t>SERVIETA za kaseto, bela, "V" pregib, gramatura: min 38g/m2 ne glede na število slojev, dim.: 20,5-22x 16,5-18cm, pakiranje od 250-500 servietov
100 % celuloza</t>
  </si>
  <si>
    <t>Embalaža mora omogočati zaščito brisačk z vsaj štirih strani.
Za podajalnik za serviete, pultni, proizvajalca TORK 272500</t>
  </si>
  <si>
    <t>5.</t>
  </si>
  <si>
    <t>podsklop: ROBČKI PAPIRNATI</t>
  </si>
  <si>
    <t>ROBČKI PAPIRNATI</t>
  </si>
  <si>
    <t>11040501009</t>
  </si>
  <si>
    <t>Robčki papirnati, troslojni, nesterilni, gramatura: 27g/m2, A100
 100% celuloza</t>
  </si>
  <si>
    <t>Robčki morajo biti zloženi v škatli, ki ima na zgornji strani perforacijo, ki omogoča izvlačenje robčkov posamično po en kos.</t>
  </si>
  <si>
    <t>sc</t>
  </si>
  <si>
    <t>II.</t>
  </si>
  <si>
    <t>OSTALA PAPIRNA KONFEKCIJA</t>
  </si>
  <si>
    <t>podsklop: PAPIR ZAŠČITNI ZA PREGLEDNO MIZO</t>
  </si>
  <si>
    <t>PAPIR ZAŠČITNI ZA PREGLEDNO MIZO</t>
  </si>
  <si>
    <t>11040401002</t>
  </si>
  <si>
    <t>PAPIR ZAŠČITNI   ZA PREGLEDNO MIZO, perforiran; celuloza ali reciklaža</t>
  </si>
  <si>
    <t>Rola,  enoslojna , š= 59-60cm, d=50-80m, gramatura min. 32g/m2 ne glede na število slojev, zunanji premer role 14 cm</t>
  </si>
  <si>
    <t>m</t>
  </si>
  <si>
    <t>11040401003</t>
  </si>
  <si>
    <t xml:space="preserve">PAPIR ZAŠČITNI   ZA PREGLEDNO MIZO, perforiran, plastificiran; celuloza ali reciklaža </t>
  </si>
  <si>
    <t>Rola, dvoslojna, š=39-40cm, d=50-80 m, gramatura 34g/m2 skupaj s PE folijo, zunanji premer role 11 cm</t>
  </si>
  <si>
    <t>11040401004</t>
  </si>
  <si>
    <t>PAPIR ZAŠČITNI   ZA PREGLEDNO MIZO, perforiran, plastificiran ; celuloza ali reciklaža</t>
  </si>
  <si>
    <t>Rola, dvoslojna, š= 59-60cm, d=50-80m, gramatura 34g/m2 skupaj s PE folijo, zunanji premer role 11 cm</t>
  </si>
  <si>
    <t>podsklop: OSTALA PAPIRNA KONFEKCIJA</t>
  </si>
  <si>
    <t>11040501008</t>
  </si>
  <si>
    <t xml:space="preserve">VREČKA HIGIENSKA ZA DAMSKE VLOŽKE, v škatli, dimenzija škatle mora ustrezati dimenzijam obstoječega nosilca (9,5x2,5x13,5) </t>
  </si>
  <si>
    <t xml:space="preserve"> pakiranje 30 kosov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</si>
</sst>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81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1" fillId="3" borderId="2" xfId="1" applyFill="1" applyBorder="1" applyAlignment="1">
      <alignment horizontal="left" vertical="center" wrapText="1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3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1" fillId="0" borderId="18" xfId="3" applyBorder="1">
      <alignment horizontal="left" vertical="center" wrapText="1"/>
    </xf>
    <xf numFmtId="0" fontId="1" fillId="0" borderId="18" xfId="3" applyBorder="1" applyAlignment="1">
      <alignment horizontal="center" vertical="center" wrapText="1"/>
    </xf>
    <xf numFmtId="3" fontId="1" fillId="0" borderId="18" xfId="3" applyNumberFormat="1" applyBorder="1" applyAlignment="1">
      <alignment horizontal="right" vertical="center" wrapText="1"/>
    </xf>
    <xf numFmtId="164" fontId="1" fillId="4" borderId="18" xfId="3" applyNumberFormat="1" applyFill="1" applyBorder="1" applyAlignment="1" applyProtection="1">
      <alignment horizontal="right" vertical="center" wrapText="1"/>
      <protection locked="0"/>
    </xf>
    <xf numFmtId="3" fontId="1" fillId="4" borderId="18" xfId="3" applyNumberFormat="1" applyFill="1" applyBorder="1" applyAlignment="1" applyProtection="1">
      <alignment horizontal="right" vertical="center" wrapText="1"/>
      <protection locked="0"/>
    </xf>
    <xf numFmtId="164" fontId="1" fillId="0" borderId="18" xfId="3" applyNumberFormat="1" applyBorder="1" applyAlignment="1" applyProtection="1">
      <alignment horizontal="right" vertical="center" wrapText="1"/>
      <protection hidden="1"/>
    </xf>
    <xf numFmtId="165" fontId="1" fillId="4" borderId="18" xfId="3" applyNumberFormat="1" applyFill="1" applyBorder="1" applyAlignment="1" applyProtection="1">
      <alignment horizontal="right" vertical="center" wrapText="1"/>
      <protection locked="0"/>
    </xf>
    <xf numFmtId="166" fontId="1" fillId="4" borderId="18" xfId="3" applyNumberFormat="1" applyFill="1" applyBorder="1" applyAlignment="1" applyProtection="1">
      <alignment horizontal="right" vertical="center" wrapText="1"/>
      <protection locked="0"/>
    </xf>
    <xf numFmtId="0" fontId="1" fillId="4" borderId="18" xfId="3" applyFill="1" applyBorder="1" applyProtection="1">
      <alignment horizontal="left" vertical="center" wrapText="1"/>
      <protection locked="0"/>
    </xf>
    <xf numFmtId="0" fontId="1" fillId="4" borderId="9" xfId="3" applyFill="1" applyBorder="1" applyProtection="1">
      <alignment horizontal="left" vertical="center" wrapText="1"/>
      <protection locked="0"/>
    </xf>
    <xf numFmtId="0" fontId="1" fillId="0" borderId="1" xfId="3" applyBorder="1">
      <alignment horizontal="left" vertical="center" wrapText="1"/>
    </xf>
    <xf numFmtId="0" fontId="1" fillId="0" borderId="1" xfId="3" applyBorder="1" applyAlignment="1">
      <alignment horizontal="center" vertical="center" wrapText="1"/>
    </xf>
    <xf numFmtId="3" fontId="1" fillId="0" borderId="1" xfId="3" applyNumberFormat="1" applyBorder="1" applyAlignment="1">
      <alignment horizontal="right" vertical="center" wrapText="1"/>
    </xf>
    <xf numFmtId="164" fontId="1" fillId="4" borderId="1" xfId="3" applyNumberFormat="1" applyFill="1" applyBorder="1" applyAlignment="1" applyProtection="1">
      <alignment horizontal="right" vertical="center" wrapText="1"/>
      <protection locked="0"/>
    </xf>
    <xf numFmtId="3" fontId="1" fillId="4" borderId="1" xfId="3" applyNumberFormat="1" applyFill="1" applyBorder="1" applyAlignment="1" applyProtection="1">
      <alignment horizontal="right" vertical="center" wrapText="1"/>
      <protection locked="0"/>
    </xf>
    <xf numFmtId="164" fontId="1" fillId="0" borderId="1" xfId="3" applyNumberFormat="1" applyBorder="1" applyAlignment="1" applyProtection="1">
      <alignment horizontal="right" vertical="center" wrapText="1"/>
      <protection hidden="1"/>
    </xf>
    <xf numFmtId="165" fontId="1" fillId="4" borderId="1" xfId="3" applyNumberFormat="1" applyFill="1" applyBorder="1" applyAlignment="1" applyProtection="1">
      <alignment horizontal="right" vertical="center" wrapText="1"/>
      <protection locked="0"/>
    </xf>
    <xf numFmtId="166" fontId="1" fillId="4" borderId="1" xfId="3" applyNumberFormat="1" applyFill="1" applyBorder="1" applyAlignment="1" applyProtection="1">
      <alignment horizontal="right" vertical="center" wrapText="1"/>
      <protection locked="0"/>
    </xf>
    <xf numFmtId="0" fontId="1" fillId="4" borderId="1" xfId="3" applyFill="1" applyBorder="1" applyProtection="1">
      <alignment horizontal="left" vertical="center" wrapText="1"/>
      <protection locked="0"/>
    </xf>
    <xf numFmtId="0" fontId="1" fillId="4" borderId="11" xfId="3" applyFill="1" applyBorder="1" applyProtection="1">
      <alignment horizontal="left" vertical="center" wrapText="1"/>
      <protection locked="0"/>
    </xf>
    <xf numFmtId="0" fontId="1" fillId="0" borderId="19" xfId="3" applyBorder="1">
      <alignment horizontal="left" vertical="center" wrapText="1"/>
    </xf>
    <xf numFmtId="0" fontId="1" fillId="0" borderId="19" xfId="3" applyBorder="1" applyAlignment="1">
      <alignment horizontal="center" vertical="center" wrapText="1"/>
    </xf>
    <xf numFmtId="3" fontId="1" fillId="0" borderId="19" xfId="3" applyNumberFormat="1" applyBorder="1" applyAlignment="1">
      <alignment horizontal="right" vertical="center" wrapText="1"/>
    </xf>
    <xf numFmtId="164" fontId="1" fillId="4" borderId="19" xfId="3" applyNumberFormat="1" applyFill="1" applyBorder="1" applyAlignment="1" applyProtection="1">
      <alignment horizontal="right" vertical="center" wrapText="1"/>
      <protection locked="0"/>
    </xf>
    <xf numFmtId="3" fontId="1" fillId="4" borderId="19" xfId="3" applyNumberFormat="1" applyFill="1" applyBorder="1" applyAlignment="1" applyProtection="1">
      <alignment horizontal="right" vertical="center" wrapText="1"/>
      <protection locked="0"/>
    </xf>
    <xf numFmtId="164" fontId="1" fillId="0" borderId="19" xfId="3" applyNumberFormat="1" applyBorder="1" applyAlignment="1" applyProtection="1">
      <alignment horizontal="right" vertical="center" wrapText="1"/>
      <protection hidden="1"/>
    </xf>
    <xf numFmtId="165" fontId="1" fillId="4" borderId="19" xfId="3" applyNumberFormat="1" applyFill="1" applyBorder="1" applyAlignment="1" applyProtection="1">
      <alignment horizontal="right" vertical="center" wrapText="1"/>
      <protection locked="0"/>
    </xf>
    <xf numFmtId="166" fontId="1" fillId="4" borderId="19" xfId="3" applyNumberFormat="1" applyFill="1" applyBorder="1" applyAlignment="1" applyProtection="1">
      <alignment horizontal="right" vertical="center" wrapText="1"/>
      <protection locked="0"/>
    </xf>
    <xf numFmtId="0" fontId="1" fillId="4" borderId="19" xfId="3" applyFill="1" applyBorder="1" applyProtection="1">
      <alignment horizontal="left" vertical="center" wrapText="1"/>
      <protection locked="0"/>
    </xf>
    <xf numFmtId="0" fontId="1" fillId="4" borderId="13" xfId="3" applyFill="1" applyBorder="1" applyProtection="1">
      <alignment horizontal="left" vertical="center" wrapText="1"/>
      <protection locked="0"/>
    </xf>
    <xf numFmtId="0" fontId="1" fillId="0" borderId="20" xfId="3" applyBorder="1">
      <alignment horizontal="left" vertical="center" wrapText="1"/>
    </xf>
    <xf numFmtId="0" fontId="1" fillId="0" borderId="21" xfId="3" applyBorder="1">
      <alignment horizontal="left" vertical="center" wrapText="1"/>
    </xf>
    <xf numFmtId="0" fontId="1" fillId="0" borderId="22" xfId="3" applyBorder="1">
      <alignment horizontal="left" vertical="center" wrapText="1"/>
    </xf>
    <xf numFmtId="0" fontId="1" fillId="0" borderId="9" xfId="3" applyBorder="1" applyAlignment="1">
      <alignment horizontal="right" vertical="center" wrapText="1"/>
    </xf>
    <xf numFmtId="0" fontId="1" fillId="0" borderId="11" xfId="3" applyBorder="1" applyAlignment="1">
      <alignment horizontal="right" vertical="center" wrapText="1"/>
    </xf>
    <xf numFmtId="0" fontId="1" fillId="0" borderId="13" xfId="3" applyBorder="1" applyAlignment="1">
      <alignment horizontal="right" vertical="center" wrapText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+rIyDlVtMwT7/h8Lkg+jFM/HucPqJFl/KPxY9OSzS4eZMaOD27KD+76UI/MsAcRtfPrlJBi3ZO54al0vMcdn3Q==" saltValue="EcmcFsARev7XebZKMYaR2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16-05/18&amp;RStran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1Pp5xzfsKwG5YW5DgXI5Q8Spox4PQMfhzJJ+05QkGFTBwCwcU4pgRVVPf4e+lcv3R4SqdW4duyB/7rehmPRM8Q==" saltValue="20sGk01iG/SGldFR1nsPEg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16-05/18&amp;RStran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WKL/vtWTTfOG6kXTNZNVy7tzSGCUJbh9YGe3SrMMUJdFGl5NfkE7KnBxsgO4scDa3HABoZrEZ81l6SfkesSzJA==" saltValue="wSVGXlg7+WWkkX8jXwYrqw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16-05/18&amp;RStran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6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ht="13.5" thickBot="1" x14ac:dyDescent="0.3">
      <c r="B6" s="18" t="s">
        <v>51</v>
      </c>
    </row>
  </sheetData>
  <sheetProtection algorithmName="SHA-512" hashValue="ZSQs/rR9d0uQlKeNmoIrsgNz/QkqVBOcNXH8ZbuCjtVF200V5UCxEXMPfghG3LIqZtozM8ZGoR4oMo7wnaUZWA==" saltValue="HYM5OzJTR0zIPVS26xck5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16-05/18&amp;RStran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43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47.140625" style="1" customWidth="1"/>
    <col min="5" max="7" width="0" style="1" hidden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78" t="s">
        <v>52</v>
      </c>
    </row>
    <row r="5" spans="1:25" ht="18" x14ac:dyDescent="0.25">
      <c r="B5" s="79" t="s">
        <v>53</v>
      </c>
      <c r="C5" s="2" t="s">
        <v>54</v>
      </c>
    </row>
    <row r="7" spans="1:25" x14ac:dyDescent="0.25">
      <c r="C7" s="80" t="str">
        <f>IF('2. Podatki o ponudniku'!C5&lt;&gt;"","Naziv ponudnika: " &amp; '2. Podatki o ponudniku'!C5,"")</f>
        <v/>
      </c>
    </row>
    <row r="8" spans="1:25" x14ac:dyDescent="0.25">
      <c r="C8" s="80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57</v>
      </c>
      <c r="D11" s="19"/>
      <c r="E11" s="19"/>
      <c r="F11" s="19"/>
      <c r="G11" s="19"/>
      <c r="H11" s="19" t="s">
        <v>58</v>
      </c>
      <c r="I11" s="19"/>
      <c r="J11" s="8"/>
      <c r="K11" s="7"/>
      <c r="L11" s="19" t="s">
        <v>59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64.5" thickBot="1" x14ac:dyDescent="0.3">
      <c r="A13" s="35" t="s">
        <v>85</v>
      </c>
      <c r="B13" s="37">
        <v>1</v>
      </c>
      <c r="C13" s="23" t="s">
        <v>86</v>
      </c>
      <c r="D13" s="23" t="s">
        <v>87</v>
      </c>
      <c r="E13" s="23" t="s">
        <v>88</v>
      </c>
      <c r="F13" s="23" t="s">
        <v>89</v>
      </c>
      <c r="G13" s="23" t="s">
        <v>89</v>
      </c>
      <c r="H13" s="24" t="s">
        <v>90</v>
      </c>
      <c r="I13" s="25">
        <v>69228</v>
      </c>
      <c r="J13" s="38"/>
      <c r="K13" s="37">
        <v>1</v>
      </c>
      <c r="L13" s="26"/>
      <c r="M13" s="27"/>
      <c r="N13" s="28">
        <f>IF(M13&gt;0,ROUND(L13/M13,4),0)</f>
        <v>0</v>
      </c>
      <c r="O13" s="29"/>
      <c r="P13" s="30"/>
      <c r="Q13" s="28">
        <f>ROUND(ROUND(N13,4)*(1-O13),4)</f>
        <v>0</v>
      </c>
      <c r="R13" s="28">
        <f>ROUND(ROUND(Q13,4)*(1+P13),4)</f>
        <v>0</v>
      </c>
      <c r="S13" s="28">
        <f>ROUND($I13*Q13,4)</f>
        <v>0</v>
      </c>
      <c r="T13" s="28">
        <f>ROUND($I13*R13,4)</f>
        <v>0</v>
      </c>
      <c r="U13" s="31"/>
      <c r="V13" s="31"/>
      <c r="W13" s="31"/>
      <c r="X13" s="31"/>
      <c r="Y13" s="32"/>
    </row>
    <row r="14" spans="1:25" ht="13.5" thickBot="1" x14ac:dyDescent="0.3">
      <c r="R14" s="39" t="s">
        <v>91</v>
      </c>
      <c r="S14" s="40">
        <f>SUM(S13:S13)</f>
        <v>0</v>
      </c>
      <c r="T14" s="41">
        <f>SUM(T13:T13)</f>
        <v>0</v>
      </c>
    </row>
    <row r="16" spans="1:25" ht="13.5" thickBot="1" x14ac:dyDescent="0.3"/>
    <row r="17" spans="1:25" ht="13.5" thickBot="1" x14ac:dyDescent="0.3">
      <c r="A17" s="33" t="s">
        <v>55</v>
      </c>
      <c r="B17" s="36" t="s">
        <v>92</v>
      </c>
      <c r="C17" s="19" t="s">
        <v>93</v>
      </c>
      <c r="D17" s="19"/>
      <c r="E17" s="19"/>
      <c r="F17" s="19"/>
      <c r="G17" s="19"/>
      <c r="H17" s="19" t="s">
        <v>58</v>
      </c>
      <c r="I17" s="19"/>
      <c r="J17" s="8"/>
      <c r="K17" s="7"/>
      <c r="L17" s="19" t="s">
        <v>94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8"/>
    </row>
    <row r="18" spans="1:25" ht="51.75" thickBot="1" x14ac:dyDescent="0.3">
      <c r="A18" s="34" t="s">
        <v>60</v>
      </c>
      <c r="B18" s="20" t="s">
        <v>61</v>
      </c>
      <c r="C18" s="21" t="s">
        <v>62</v>
      </c>
      <c r="D18" s="21" t="s">
        <v>63</v>
      </c>
      <c r="E18" s="21" t="s">
        <v>64</v>
      </c>
      <c r="F18" s="21" t="s">
        <v>65</v>
      </c>
      <c r="G18" s="21" t="s">
        <v>66</v>
      </c>
      <c r="H18" s="21" t="s">
        <v>67</v>
      </c>
      <c r="I18" s="21" t="s">
        <v>68</v>
      </c>
      <c r="J18" s="22" t="s">
        <v>69</v>
      </c>
      <c r="K18" s="20" t="s">
        <v>70</v>
      </c>
      <c r="L18" s="21" t="s">
        <v>71</v>
      </c>
      <c r="M18" s="21" t="s">
        <v>72</v>
      </c>
      <c r="N18" s="21" t="s">
        <v>73</v>
      </c>
      <c r="O18" s="21" t="s">
        <v>74</v>
      </c>
      <c r="P18" s="21" t="s">
        <v>75</v>
      </c>
      <c r="Q18" s="21" t="s">
        <v>76</v>
      </c>
      <c r="R18" s="21" t="s">
        <v>77</v>
      </c>
      <c r="S18" s="21" t="s">
        <v>78</v>
      </c>
      <c r="T18" s="21" t="s">
        <v>79</v>
      </c>
      <c r="U18" s="21" t="s">
        <v>80</v>
      </c>
      <c r="V18" s="21" t="s">
        <v>81</v>
      </c>
      <c r="W18" s="21" t="s">
        <v>82</v>
      </c>
      <c r="X18" s="21" t="s">
        <v>83</v>
      </c>
      <c r="Y18" s="22" t="s">
        <v>84</v>
      </c>
    </row>
    <row r="19" spans="1:25" ht="76.5" x14ac:dyDescent="0.25">
      <c r="A19" s="72" t="s">
        <v>95</v>
      </c>
      <c r="B19" s="9">
        <v>1</v>
      </c>
      <c r="C19" s="42" t="s">
        <v>96</v>
      </c>
      <c r="D19" s="42" t="s">
        <v>97</v>
      </c>
      <c r="E19" s="42" t="s">
        <v>98</v>
      </c>
      <c r="F19" s="42" t="s">
        <v>89</v>
      </c>
      <c r="G19" s="42" t="s">
        <v>89</v>
      </c>
      <c r="H19" s="43" t="s">
        <v>99</v>
      </c>
      <c r="I19" s="44">
        <v>26085000</v>
      </c>
      <c r="J19" s="75"/>
      <c r="K19" s="9">
        <v>1</v>
      </c>
      <c r="L19" s="45"/>
      <c r="M19" s="46"/>
      <c r="N19" s="47">
        <f>IF(M19&gt;0,ROUND(L19/M19,4),0)</f>
        <v>0</v>
      </c>
      <c r="O19" s="48"/>
      <c r="P19" s="49"/>
      <c r="Q19" s="47">
        <f>ROUND(ROUND(N19,4)*(1-O19),4)</f>
        <v>0</v>
      </c>
      <c r="R19" s="47">
        <f>ROUND(ROUND(Q19,4)*(1+P19),4)</f>
        <v>0</v>
      </c>
      <c r="S19" s="47">
        <f>ROUND($I19*Q19,4)</f>
        <v>0</v>
      </c>
      <c r="T19" s="47">
        <f>ROUND($I19*R19,4)</f>
        <v>0</v>
      </c>
      <c r="U19" s="50"/>
      <c r="V19" s="50"/>
      <c r="W19" s="50"/>
      <c r="X19" s="50"/>
      <c r="Y19" s="51"/>
    </row>
    <row r="20" spans="1:25" ht="63.75" x14ac:dyDescent="0.25">
      <c r="A20" s="73" t="s">
        <v>100</v>
      </c>
      <c r="B20" s="11">
        <v>2</v>
      </c>
      <c r="C20" s="52" t="s">
        <v>101</v>
      </c>
      <c r="D20" s="52" t="s">
        <v>89</v>
      </c>
      <c r="E20" s="52" t="s">
        <v>102</v>
      </c>
      <c r="F20" s="52" t="s">
        <v>89</v>
      </c>
      <c r="G20" s="52" t="s">
        <v>89</v>
      </c>
      <c r="H20" s="53" t="s">
        <v>90</v>
      </c>
      <c r="I20" s="54">
        <v>4950</v>
      </c>
      <c r="J20" s="76"/>
      <c r="K20" s="11">
        <v>1</v>
      </c>
      <c r="L20" s="55"/>
      <c r="M20" s="56"/>
      <c r="N20" s="57">
        <f>IF(M20&gt;0,ROUND(L20/M20,4),0)</f>
        <v>0</v>
      </c>
      <c r="O20" s="58"/>
      <c r="P20" s="59"/>
      <c r="Q20" s="57">
        <f>ROUND(ROUND(N20,4)*(1-O20),4)</f>
        <v>0</v>
      </c>
      <c r="R20" s="57">
        <f>ROUND(ROUND(Q20,4)*(1+P20),4)</f>
        <v>0</v>
      </c>
      <c r="S20" s="57">
        <f>ROUND($I20*Q20,4)</f>
        <v>0</v>
      </c>
      <c r="T20" s="57">
        <f>ROUND($I20*R20,4)</f>
        <v>0</v>
      </c>
      <c r="U20" s="60"/>
      <c r="V20" s="60"/>
      <c r="W20" s="60"/>
      <c r="X20" s="60"/>
      <c r="Y20" s="61"/>
    </row>
    <row r="21" spans="1:25" ht="89.25" x14ac:dyDescent="0.25">
      <c r="A21" s="73" t="s">
        <v>103</v>
      </c>
      <c r="B21" s="11">
        <v>3</v>
      </c>
      <c r="C21" s="52" t="s">
        <v>104</v>
      </c>
      <c r="D21" s="52" t="s">
        <v>105</v>
      </c>
      <c r="E21" s="52" t="s">
        <v>102</v>
      </c>
      <c r="F21" s="52" t="s">
        <v>89</v>
      </c>
      <c r="G21" s="52" t="s">
        <v>89</v>
      </c>
      <c r="H21" s="53" t="s">
        <v>90</v>
      </c>
      <c r="I21" s="54">
        <v>3000</v>
      </c>
      <c r="J21" s="76"/>
      <c r="K21" s="11">
        <v>1</v>
      </c>
      <c r="L21" s="55"/>
      <c r="M21" s="56"/>
      <c r="N21" s="57">
        <f>IF(M21&gt;0,ROUND(L21/M21,4),0)</f>
        <v>0</v>
      </c>
      <c r="O21" s="58"/>
      <c r="P21" s="59"/>
      <c r="Q21" s="57">
        <f>ROUND(ROUND(N21,4)*(1-O21),4)</f>
        <v>0</v>
      </c>
      <c r="R21" s="57">
        <f>ROUND(ROUND(Q21,4)*(1+P21),4)</f>
        <v>0</v>
      </c>
      <c r="S21" s="57">
        <f>ROUND($I21*Q21,4)</f>
        <v>0</v>
      </c>
      <c r="T21" s="57">
        <f>ROUND($I21*R21,4)</f>
        <v>0</v>
      </c>
      <c r="U21" s="60"/>
      <c r="V21" s="60"/>
      <c r="W21" s="60"/>
      <c r="X21" s="60"/>
      <c r="Y21" s="61"/>
    </row>
    <row r="22" spans="1:25" ht="64.5" thickBot="1" x14ac:dyDescent="0.3">
      <c r="A22" s="74" t="s">
        <v>106</v>
      </c>
      <c r="B22" s="13">
        <v>4</v>
      </c>
      <c r="C22" s="62" t="s">
        <v>107</v>
      </c>
      <c r="D22" s="62" t="s">
        <v>89</v>
      </c>
      <c r="E22" s="62" t="s">
        <v>102</v>
      </c>
      <c r="F22" s="62" t="s">
        <v>89</v>
      </c>
      <c r="G22" s="62" t="s">
        <v>89</v>
      </c>
      <c r="H22" s="63" t="s">
        <v>90</v>
      </c>
      <c r="I22" s="64">
        <v>3600</v>
      </c>
      <c r="J22" s="77"/>
      <c r="K22" s="13">
        <v>1</v>
      </c>
      <c r="L22" s="65"/>
      <c r="M22" s="66"/>
      <c r="N22" s="67">
        <f>IF(M22&gt;0,ROUND(L22/M22,4),0)</f>
        <v>0</v>
      </c>
      <c r="O22" s="68"/>
      <c r="P22" s="69"/>
      <c r="Q22" s="67">
        <f>ROUND(ROUND(N22,4)*(1-O22),4)</f>
        <v>0</v>
      </c>
      <c r="R22" s="67">
        <f>ROUND(ROUND(Q22,4)*(1+P22),4)</f>
        <v>0</v>
      </c>
      <c r="S22" s="67">
        <f>ROUND($I22*Q22,4)</f>
        <v>0</v>
      </c>
      <c r="T22" s="67">
        <f>ROUND($I22*R22,4)</f>
        <v>0</v>
      </c>
      <c r="U22" s="70"/>
      <c r="V22" s="70"/>
      <c r="W22" s="70"/>
      <c r="X22" s="70"/>
      <c r="Y22" s="71"/>
    </row>
    <row r="23" spans="1:25" ht="13.5" thickBot="1" x14ac:dyDescent="0.3">
      <c r="R23" s="39" t="s">
        <v>91</v>
      </c>
      <c r="S23" s="40">
        <f>SUM(S19:S22)</f>
        <v>0</v>
      </c>
      <c r="T23" s="41">
        <f>SUM(T19:T22)</f>
        <v>0</v>
      </c>
    </row>
    <row r="25" spans="1:25" ht="13.5" thickBot="1" x14ac:dyDescent="0.3"/>
    <row r="26" spans="1:25" ht="13.5" thickBot="1" x14ac:dyDescent="0.3">
      <c r="A26" s="33" t="s">
        <v>55</v>
      </c>
      <c r="B26" s="36" t="s">
        <v>108</v>
      </c>
      <c r="C26" s="19" t="s">
        <v>109</v>
      </c>
      <c r="D26" s="19"/>
      <c r="E26" s="19"/>
      <c r="F26" s="19"/>
      <c r="G26" s="19"/>
      <c r="H26" s="19" t="s">
        <v>110</v>
      </c>
      <c r="I26" s="19"/>
      <c r="J26" s="8"/>
      <c r="K26" s="7"/>
      <c r="L26" s="19" t="s">
        <v>111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8"/>
    </row>
    <row r="27" spans="1:25" ht="51.75" thickBot="1" x14ac:dyDescent="0.3">
      <c r="A27" s="34" t="s">
        <v>60</v>
      </c>
      <c r="B27" s="20" t="s">
        <v>61</v>
      </c>
      <c r="C27" s="21" t="s">
        <v>62</v>
      </c>
      <c r="D27" s="21" t="s">
        <v>63</v>
      </c>
      <c r="E27" s="21" t="s">
        <v>64</v>
      </c>
      <c r="F27" s="21" t="s">
        <v>65</v>
      </c>
      <c r="G27" s="21" t="s">
        <v>66</v>
      </c>
      <c r="H27" s="21" t="s">
        <v>67</v>
      </c>
      <c r="I27" s="21" t="s">
        <v>68</v>
      </c>
      <c r="J27" s="22" t="s">
        <v>69</v>
      </c>
      <c r="K27" s="20" t="s">
        <v>70</v>
      </c>
      <c r="L27" s="21" t="s">
        <v>71</v>
      </c>
      <c r="M27" s="21" t="s">
        <v>72</v>
      </c>
      <c r="N27" s="21" t="s">
        <v>73</v>
      </c>
      <c r="O27" s="21" t="s">
        <v>74</v>
      </c>
      <c r="P27" s="21" t="s">
        <v>75</v>
      </c>
      <c r="Q27" s="21" t="s">
        <v>76</v>
      </c>
      <c r="R27" s="21" t="s">
        <v>77</v>
      </c>
      <c r="S27" s="21" t="s">
        <v>78</v>
      </c>
      <c r="T27" s="21" t="s">
        <v>79</v>
      </c>
      <c r="U27" s="21" t="s">
        <v>80</v>
      </c>
      <c r="V27" s="21" t="s">
        <v>81</v>
      </c>
      <c r="W27" s="21" t="s">
        <v>82</v>
      </c>
      <c r="X27" s="21" t="s">
        <v>83</v>
      </c>
      <c r="Y27" s="22" t="s">
        <v>84</v>
      </c>
    </row>
    <row r="28" spans="1:25" ht="128.25" thickBot="1" x14ac:dyDescent="0.3">
      <c r="A28" s="35" t="s">
        <v>112</v>
      </c>
      <c r="B28" s="37">
        <v>1</v>
      </c>
      <c r="C28" s="23" t="s">
        <v>113</v>
      </c>
      <c r="D28" s="23" t="s">
        <v>114</v>
      </c>
      <c r="E28" s="23" t="s">
        <v>115</v>
      </c>
      <c r="F28" s="23" t="s">
        <v>89</v>
      </c>
      <c r="G28" s="23" t="s">
        <v>89</v>
      </c>
      <c r="H28" s="24" t="s">
        <v>99</v>
      </c>
      <c r="I28" s="25">
        <v>36960</v>
      </c>
      <c r="J28" s="38"/>
      <c r="K28" s="37">
        <v>1</v>
      </c>
      <c r="L28" s="26"/>
      <c r="M28" s="27"/>
      <c r="N28" s="28">
        <f>IF(M28&gt;0,ROUND(L28/M28,4),0)</f>
        <v>0</v>
      </c>
      <c r="O28" s="29"/>
      <c r="P28" s="30"/>
      <c r="Q28" s="28">
        <f>ROUND(ROUND(N28,4)*(1-O28),4)</f>
        <v>0</v>
      </c>
      <c r="R28" s="28">
        <f>ROUND(ROUND(Q28,4)*(1+P28),4)</f>
        <v>0</v>
      </c>
      <c r="S28" s="28">
        <f>ROUND($I28*Q28,4)</f>
        <v>0</v>
      </c>
      <c r="T28" s="28">
        <f>ROUND($I28*R28,4)</f>
        <v>0</v>
      </c>
      <c r="U28" s="31"/>
      <c r="V28" s="31"/>
      <c r="W28" s="31"/>
      <c r="X28" s="31"/>
      <c r="Y28" s="32"/>
    </row>
    <row r="29" spans="1:25" ht="13.5" thickBot="1" x14ac:dyDescent="0.3">
      <c r="R29" s="39" t="s">
        <v>91</v>
      </c>
      <c r="S29" s="40">
        <f>SUM(S28:S28)</f>
        <v>0</v>
      </c>
      <c r="T29" s="41">
        <f>SUM(T28:T28)</f>
        <v>0</v>
      </c>
    </row>
    <row r="31" spans="1:25" ht="13.5" thickBot="1" x14ac:dyDescent="0.3"/>
    <row r="32" spans="1:25" ht="13.5" thickBot="1" x14ac:dyDescent="0.3">
      <c r="A32" s="33" t="s">
        <v>55</v>
      </c>
      <c r="B32" s="36" t="s">
        <v>116</v>
      </c>
      <c r="C32" s="19" t="s">
        <v>117</v>
      </c>
      <c r="D32" s="19"/>
      <c r="E32" s="19"/>
      <c r="F32" s="19"/>
      <c r="G32" s="19"/>
      <c r="H32" s="19" t="s">
        <v>58</v>
      </c>
      <c r="I32" s="19"/>
      <c r="J32" s="8"/>
      <c r="K32" s="7"/>
      <c r="L32" s="19" t="s">
        <v>118</v>
      </c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8"/>
    </row>
    <row r="33" spans="1:25" ht="51.75" thickBot="1" x14ac:dyDescent="0.3">
      <c r="A33" s="34" t="s">
        <v>60</v>
      </c>
      <c r="B33" s="20" t="s">
        <v>61</v>
      </c>
      <c r="C33" s="21" t="s">
        <v>62</v>
      </c>
      <c r="D33" s="21" t="s">
        <v>63</v>
      </c>
      <c r="E33" s="21" t="s">
        <v>64</v>
      </c>
      <c r="F33" s="21" t="s">
        <v>65</v>
      </c>
      <c r="G33" s="21" t="s">
        <v>66</v>
      </c>
      <c r="H33" s="21" t="s">
        <v>67</v>
      </c>
      <c r="I33" s="21" t="s">
        <v>68</v>
      </c>
      <c r="J33" s="22" t="s">
        <v>69</v>
      </c>
      <c r="K33" s="20" t="s">
        <v>70</v>
      </c>
      <c r="L33" s="21" t="s">
        <v>71</v>
      </c>
      <c r="M33" s="21" t="s">
        <v>72</v>
      </c>
      <c r="N33" s="21" t="s">
        <v>73</v>
      </c>
      <c r="O33" s="21" t="s">
        <v>74</v>
      </c>
      <c r="P33" s="21" t="s">
        <v>75</v>
      </c>
      <c r="Q33" s="21" t="s">
        <v>76</v>
      </c>
      <c r="R33" s="21" t="s">
        <v>77</v>
      </c>
      <c r="S33" s="21" t="s">
        <v>78</v>
      </c>
      <c r="T33" s="21" t="s">
        <v>79</v>
      </c>
      <c r="U33" s="21" t="s">
        <v>80</v>
      </c>
      <c r="V33" s="21" t="s">
        <v>81</v>
      </c>
      <c r="W33" s="21" t="s">
        <v>82</v>
      </c>
      <c r="X33" s="21" t="s">
        <v>83</v>
      </c>
      <c r="Y33" s="22" t="s">
        <v>84</v>
      </c>
    </row>
    <row r="34" spans="1:25" ht="89.25" x14ac:dyDescent="0.25">
      <c r="A34" s="72" t="s">
        <v>119</v>
      </c>
      <c r="B34" s="9">
        <v>1</v>
      </c>
      <c r="C34" s="42" t="s">
        <v>120</v>
      </c>
      <c r="D34" s="42" t="s">
        <v>121</v>
      </c>
      <c r="E34" s="42" t="s">
        <v>89</v>
      </c>
      <c r="F34" s="42" t="s">
        <v>89</v>
      </c>
      <c r="G34" s="42" t="s">
        <v>89</v>
      </c>
      <c r="H34" s="43" t="s">
        <v>90</v>
      </c>
      <c r="I34" s="44">
        <v>120</v>
      </c>
      <c r="J34" s="75"/>
      <c r="K34" s="9">
        <v>1</v>
      </c>
      <c r="L34" s="45"/>
      <c r="M34" s="46"/>
      <c r="N34" s="47">
        <f>IF(M34&gt;0,ROUND(L34/M34,4),0)</f>
        <v>0</v>
      </c>
      <c r="O34" s="48"/>
      <c r="P34" s="49"/>
      <c r="Q34" s="47">
        <f>ROUND(ROUND(N34,4)*(1-O34),4)</f>
        <v>0</v>
      </c>
      <c r="R34" s="47">
        <f>ROUND(ROUND(Q34,4)*(1+P34),4)</f>
        <v>0</v>
      </c>
      <c r="S34" s="47">
        <f>ROUND($I34*Q34,4)</f>
        <v>0</v>
      </c>
      <c r="T34" s="47">
        <f>ROUND($I34*R34,4)</f>
        <v>0</v>
      </c>
      <c r="U34" s="50"/>
      <c r="V34" s="50"/>
      <c r="W34" s="50"/>
      <c r="X34" s="50"/>
      <c r="Y34" s="51"/>
    </row>
    <row r="35" spans="1:25" ht="51" x14ac:dyDescent="0.25">
      <c r="A35" s="73" t="s">
        <v>122</v>
      </c>
      <c r="B35" s="11">
        <v>2</v>
      </c>
      <c r="C35" s="52" t="s">
        <v>123</v>
      </c>
      <c r="D35" s="52" t="s">
        <v>124</v>
      </c>
      <c r="E35" s="52" t="s">
        <v>89</v>
      </c>
      <c r="F35" s="52" t="s">
        <v>89</v>
      </c>
      <c r="G35" s="52" t="s">
        <v>89</v>
      </c>
      <c r="H35" s="53" t="s">
        <v>99</v>
      </c>
      <c r="I35" s="54">
        <v>1170000</v>
      </c>
      <c r="J35" s="76"/>
      <c r="K35" s="11">
        <v>1</v>
      </c>
      <c r="L35" s="55"/>
      <c r="M35" s="56"/>
      <c r="N35" s="57">
        <f>IF(M35&gt;0,ROUND(L35/M35,4),0)</f>
        <v>0</v>
      </c>
      <c r="O35" s="58"/>
      <c r="P35" s="59"/>
      <c r="Q35" s="57">
        <f>ROUND(ROUND(N35,4)*(1-O35),4)</f>
        <v>0</v>
      </c>
      <c r="R35" s="57">
        <f>ROUND(ROUND(Q35,4)*(1+P35),4)</f>
        <v>0</v>
      </c>
      <c r="S35" s="57">
        <f>ROUND($I35*Q35,4)</f>
        <v>0</v>
      </c>
      <c r="T35" s="57">
        <f>ROUND($I35*R35,4)</f>
        <v>0</v>
      </c>
      <c r="U35" s="60"/>
      <c r="V35" s="60"/>
      <c r="W35" s="60"/>
      <c r="X35" s="60"/>
      <c r="Y35" s="61"/>
    </row>
    <row r="36" spans="1:25" ht="64.5" thickBot="1" x14ac:dyDescent="0.3">
      <c r="A36" s="74" t="s">
        <v>125</v>
      </c>
      <c r="B36" s="13">
        <v>3</v>
      </c>
      <c r="C36" s="62" t="s">
        <v>126</v>
      </c>
      <c r="D36" s="62" t="s">
        <v>127</v>
      </c>
      <c r="E36" s="62" t="s">
        <v>89</v>
      </c>
      <c r="F36" s="62" t="s">
        <v>89</v>
      </c>
      <c r="G36" s="62" t="s">
        <v>89</v>
      </c>
      <c r="H36" s="63" t="s">
        <v>99</v>
      </c>
      <c r="I36" s="64">
        <v>450000</v>
      </c>
      <c r="J36" s="77"/>
      <c r="K36" s="13">
        <v>1</v>
      </c>
      <c r="L36" s="65"/>
      <c r="M36" s="66"/>
      <c r="N36" s="67">
        <f>IF(M36&gt;0,ROUND(L36/M36,4),0)</f>
        <v>0</v>
      </c>
      <c r="O36" s="68"/>
      <c r="P36" s="69"/>
      <c r="Q36" s="67">
        <f>ROUND(ROUND(N36,4)*(1-O36),4)</f>
        <v>0</v>
      </c>
      <c r="R36" s="67">
        <f>ROUND(ROUND(Q36,4)*(1+P36),4)</f>
        <v>0</v>
      </c>
      <c r="S36" s="67">
        <f>ROUND($I36*Q36,4)</f>
        <v>0</v>
      </c>
      <c r="T36" s="67">
        <f>ROUND($I36*R36,4)</f>
        <v>0</v>
      </c>
      <c r="U36" s="70"/>
      <c r="V36" s="70"/>
      <c r="W36" s="70"/>
      <c r="X36" s="70"/>
      <c r="Y36" s="71"/>
    </row>
    <row r="37" spans="1:25" ht="13.5" thickBot="1" x14ac:dyDescent="0.3">
      <c r="R37" s="39" t="s">
        <v>91</v>
      </c>
      <c r="S37" s="40">
        <f>SUM(S34:S36)</f>
        <v>0</v>
      </c>
      <c r="T37" s="41">
        <f>SUM(T34:T36)</f>
        <v>0</v>
      </c>
    </row>
    <row r="39" spans="1:25" ht="13.5" thickBot="1" x14ac:dyDescent="0.3"/>
    <row r="40" spans="1:25" ht="13.5" thickBot="1" x14ac:dyDescent="0.3">
      <c r="A40" s="33" t="s">
        <v>55</v>
      </c>
      <c r="B40" s="36" t="s">
        <v>128</v>
      </c>
      <c r="C40" s="19" t="s">
        <v>129</v>
      </c>
      <c r="D40" s="19"/>
      <c r="E40" s="19"/>
      <c r="F40" s="19"/>
      <c r="G40" s="19"/>
      <c r="H40" s="19" t="s">
        <v>110</v>
      </c>
      <c r="I40" s="19"/>
      <c r="J40" s="8"/>
      <c r="K40" s="7"/>
      <c r="L40" s="19" t="s">
        <v>130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</row>
    <row r="41" spans="1:25" ht="51.75" thickBot="1" x14ac:dyDescent="0.3">
      <c r="A41" s="34" t="s">
        <v>60</v>
      </c>
      <c r="B41" s="20" t="s">
        <v>61</v>
      </c>
      <c r="C41" s="21" t="s">
        <v>62</v>
      </c>
      <c r="D41" s="21" t="s">
        <v>63</v>
      </c>
      <c r="E41" s="21" t="s">
        <v>64</v>
      </c>
      <c r="F41" s="21" t="s">
        <v>65</v>
      </c>
      <c r="G41" s="21" t="s">
        <v>66</v>
      </c>
      <c r="H41" s="21" t="s">
        <v>67</v>
      </c>
      <c r="I41" s="21" t="s">
        <v>68</v>
      </c>
      <c r="J41" s="22" t="s">
        <v>69</v>
      </c>
      <c r="K41" s="20" t="s">
        <v>70</v>
      </c>
      <c r="L41" s="21" t="s">
        <v>71</v>
      </c>
      <c r="M41" s="21" t="s">
        <v>72</v>
      </c>
      <c r="N41" s="21" t="s">
        <v>73</v>
      </c>
      <c r="O41" s="21" t="s">
        <v>74</v>
      </c>
      <c r="P41" s="21" t="s">
        <v>75</v>
      </c>
      <c r="Q41" s="21" t="s">
        <v>76</v>
      </c>
      <c r="R41" s="21" t="s">
        <v>77</v>
      </c>
      <c r="S41" s="21" t="s">
        <v>78</v>
      </c>
      <c r="T41" s="21" t="s">
        <v>79</v>
      </c>
      <c r="U41" s="21" t="s">
        <v>80</v>
      </c>
      <c r="V41" s="21" t="s">
        <v>81</v>
      </c>
      <c r="W41" s="21" t="s">
        <v>82</v>
      </c>
      <c r="X41" s="21" t="s">
        <v>83</v>
      </c>
      <c r="Y41" s="22" t="s">
        <v>84</v>
      </c>
    </row>
    <row r="42" spans="1:25" ht="39" thickBot="1" x14ac:dyDescent="0.3">
      <c r="A42" s="35" t="s">
        <v>131</v>
      </c>
      <c r="B42" s="37">
        <v>1</v>
      </c>
      <c r="C42" s="23" t="s">
        <v>132</v>
      </c>
      <c r="D42" s="23" t="s">
        <v>133</v>
      </c>
      <c r="E42" s="23" t="s">
        <v>89</v>
      </c>
      <c r="F42" s="23" t="s">
        <v>89</v>
      </c>
      <c r="G42" s="23" t="s">
        <v>89</v>
      </c>
      <c r="H42" s="24" t="s">
        <v>134</v>
      </c>
      <c r="I42" s="25">
        <v>735</v>
      </c>
      <c r="J42" s="38"/>
      <c r="K42" s="37">
        <v>1</v>
      </c>
      <c r="L42" s="26"/>
      <c r="M42" s="27"/>
      <c r="N42" s="28">
        <f>IF(M42&gt;0,ROUND(L42/M42,4),0)</f>
        <v>0</v>
      </c>
      <c r="O42" s="29"/>
      <c r="P42" s="30"/>
      <c r="Q42" s="28">
        <f>ROUND(ROUND(N42,4)*(1-O42),4)</f>
        <v>0</v>
      </c>
      <c r="R42" s="28">
        <f>ROUND(ROUND(Q42,4)*(1+P42),4)</f>
        <v>0</v>
      </c>
      <c r="S42" s="28">
        <f>ROUND($I42*Q42,4)</f>
        <v>0</v>
      </c>
      <c r="T42" s="28">
        <f>ROUND($I42*R42,4)</f>
        <v>0</v>
      </c>
      <c r="U42" s="31"/>
      <c r="V42" s="31"/>
      <c r="W42" s="31"/>
      <c r="X42" s="31"/>
      <c r="Y42" s="32"/>
    </row>
    <row r="43" spans="1:25" ht="13.5" thickBot="1" x14ac:dyDescent="0.3">
      <c r="R43" s="39" t="s">
        <v>91</v>
      </c>
      <c r="S43" s="40">
        <f>SUM(S42:S42)</f>
        <v>0</v>
      </c>
      <c r="T43" s="41">
        <f>SUM(T42:T42)</f>
        <v>0</v>
      </c>
    </row>
  </sheetData>
  <sheetProtection algorithmName="SHA-512" hashValue="WTf+Z92DPFTC3qhr7ahCiSBSb72yfG12rOPGfnEVIRT/gDZ3TdgaRxMoA1xf+VqXA/gVVQgQCjVNUtj2wIsXfQ==" saltValue="LzFEvwl8+E3dYQu2tER43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6" fitToHeight="0" pageOrder="overThenDown" orientation="landscape" r:id="rId1"/>
  <headerFooter>
    <oddHeader>&amp;ROBR-8A</oddHeader>
    <oddFooter>&amp;LJN št. 16-05/18&amp;RStran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22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39.7109375" style="1" customWidth="1"/>
    <col min="4" max="4" width="35.140625" style="1" customWidth="1"/>
    <col min="5" max="5" width="10.7109375" style="1" customWidth="1"/>
    <col min="6" max="7" width="0" style="1" hidden="1" customWidth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78" t="s">
        <v>52</v>
      </c>
    </row>
    <row r="5" spans="1:25" ht="18" x14ac:dyDescent="0.25">
      <c r="B5" s="79" t="s">
        <v>135</v>
      </c>
      <c r="C5" s="2" t="s">
        <v>136</v>
      </c>
    </row>
    <row r="7" spans="1:25" x14ac:dyDescent="0.25">
      <c r="C7" s="80" t="str">
        <f>IF('2. Podatki o ponudniku'!C5&lt;&gt;"","Naziv ponudnika: " &amp; '2. Podatki o ponudniku'!C5,"")</f>
        <v/>
      </c>
    </row>
    <row r="8" spans="1:25" x14ac:dyDescent="0.25">
      <c r="C8" s="80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3" t="s">
        <v>55</v>
      </c>
      <c r="B11" s="36" t="s">
        <v>56</v>
      </c>
      <c r="C11" s="19" t="s">
        <v>137</v>
      </c>
      <c r="D11" s="19"/>
      <c r="E11" s="19"/>
      <c r="F11" s="19"/>
      <c r="G11" s="19"/>
      <c r="H11" s="19" t="s">
        <v>110</v>
      </c>
      <c r="I11" s="19"/>
      <c r="J11" s="8"/>
      <c r="K11" s="7"/>
      <c r="L11" s="19" t="s">
        <v>138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8"/>
    </row>
    <row r="12" spans="1:25" ht="51.75" thickBot="1" x14ac:dyDescent="0.3">
      <c r="A12" s="34" t="s">
        <v>60</v>
      </c>
      <c r="B12" s="20" t="s">
        <v>61</v>
      </c>
      <c r="C12" s="21" t="s">
        <v>62</v>
      </c>
      <c r="D12" s="21" t="s">
        <v>63</v>
      </c>
      <c r="E12" s="21" t="s">
        <v>64</v>
      </c>
      <c r="F12" s="21" t="s">
        <v>65</v>
      </c>
      <c r="G12" s="21" t="s">
        <v>66</v>
      </c>
      <c r="H12" s="21" t="s">
        <v>67</v>
      </c>
      <c r="I12" s="21" t="s">
        <v>68</v>
      </c>
      <c r="J12" s="22" t="s">
        <v>69</v>
      </c>
      <c r="K12" s="20" t="s">
        <v>70</v>
      </c>
      <c r="L12" s="21" t="s">
        <v>71</v>
      </c>
      <c r="M12" s="21" t="s">
        <v>72</v>
      </c>
      <c r="N12" s="21" t="s">
        <v>73</v>
      </c>
      <c r="O12" s="21" t="s">
        <v>74</v>
      </c>
      <c r="P12" s="21" t="s">
        <v>75</v>
      </c>
      <c r="Q12" s="21" t="s">
        <v>76</v>
      </c>
      <c r="R12" s="21" t="s">
        <v>77</v>
      </c>
      <c r="S12" s="21" t="s">
        <v>78</v>
      </c>
      <c r="T12" s="21" t="s">
        <v>79</v>
      </c>
      <c r="U12" s="21" t="s">
        <v>80</v>
      </c>
      <c r="V12" s="21" t="s">
        <v>81</v>
      </c>
      <c r="W12" s="21" t="s">
        <v>82</v>
      </c>
      <c r="X12" s="21" t="s">
        <v>83</v>
      </c>
      <c r="Y12" s="22" t="s">
        <v>84</v>
      </c>
    </row>
    <row r="13" spans="1:25" ht="51" x14ac:dyDescent="0.25">
      <c r="A13" s="72" t="s">
        <v>139</v>
      </c>
      <c r="B13" s="9">
        <v>1</v>
      </c>
      <c r="C13" s="42" t="s">
        <v>140</v>
      </c>
      <c r="D13" s="42" t="s">
        <v>141</v>
      </c>
      <c r="E13" s="42" t="s">
        <v>89</v>
      </c>
      <c r="F13" s="42" t="s">
        <v>89</v>
      </c>
      <c r="G13" s="42" t="s">
        <v>89</v>
      </c>
      <c r="H13" s="43" t="s">
        <v>142</v>
      </c>
      <c r="I13" s="44">
        <v>341100</v>
      </c>
      <c r="J13" s="75"/>
      <c r="K13" s="9">
        <v>1</v>
      </c>
      <c r="L13" s="45"/>
      <c r="M13" s="46"/>
      <c r="N13" s="47">
        <f>IF(M13&gt;0,ROUND(L13/M13,4),0)</f>
        <v>0</v>
      </c>
      <c r="O13" s="48"/>
      <c r="P13" s="49"/>
      <c r="Q13" s="47">
        <f>ROUND(ROUND(N13,4)*(1-O13),4)</f>
        <v>0</v>
      </c>
      <c r="R13" s="47">
        <f>ROUND(ROUND(Q13,4)*(1+P13),4)</f>
        <v>0</v>
      </c>
      <c r="S13" s="47">
        <f>ROUND($I13*Q13,4)</f>
        <v>0</v>
      </c>
      <c r="T13" s="47">
        <f>ROUND($I13*R13,4)</f>
        <v>0</v>
      </c>
      <c r="U13" s="50"/>
      <c r="V13" s="50"/>
      <c r="W13" s="50"/>
      <c r="X13" s="50"/>
      <c r="Y13" s="51"/>
    </row>
    <row r="14" spans="1:25" ht="38.25" x14ac:dyDescent="0.25">
      <c r="A14" s="73" t="s">
        <v>143</v>
      </c>
      <c r="B14" s="11">
        <v>2</v>
      </c>
      <c r="C14" s="52" t="s">
        <v>144</v>
      </c>
      <c r="D14" s="52" t="s">
        <v>145</v>
      </c>
      <c r="E14" s="52" t="s">
        <v>89</v>
      </c>
      <c r="F14" s="52" t="s">
        <v>89</v>
      </c>
      <c r="G14" s="52" t="s">
        <v>89</v>
      </c>
      <c r="H14" s="53" t="s">
        <v>142</v>
      </c>
      <c r="I14" s="54">
        <v>22950</v>
      </c>
      <c r="J14" s="76"/>
      <c r="K14" s="11">
        <v>1</v>
      </c>
      <c r="L14" s="55"/>
      <c r="M14" s="56"/>
      <c r="N14" s="57">
        <f>IF(M14&gt;0,ROUND(L14/M14,4),0)</f>
        <v>0</v>
      </c>
      <c r="O14" s="58"/>
      <c r="P14" s="59"/>
      <c r="Q14" s="57">
        <f>ROUND(ROUND(N14,4)*(1-O14),4)</f>
        <v>0</v>
      </c>
      <c r="R14" s="57">
        <f>ROUND(ROUND(Q14,4)*(1+P14),4)</f>
        <v>0</v>
      </c>
      <c r="S14" s="57">
        <f>ROUND($I14*Q14,4)</f>
        <v>0</v>
      </c>
      <c r="T14" s="57">
        <f>ROUND($I14*R14,4)</f>
        <v>0</v>
      </c>
      <c r="U14" s="60"/>
      <c r="V14" s="60"/>
      <c r="W14" s="60"/>
      <c r="X14" s="60"/>
      <c r="Y14" s="61"/>
    </row>
    <row r="15" spans="1:25" ht="39" thickBot="1" x14ac:dyDescent="0.3">
      <c r="A15" s="74" t="s">
        <v>146</v>
      </c>
      <c r="B15" s="13">
        <v>3</v>
      </c>
      <c r="C15" s="62" t="s">
        <v>147</v>
      </c>
      <c r="D15" s="62" t="s">
        <v>148</v>
      </c>
      <c r="E15" s="62" t="s">
        <v>89</v>
      </c>
      <c r="F15" s="62" t="s">
        <v>89</v>
      </c>
      <c r="G15" s="62" t="s">
        <v>89</v>
      </c>
      <c r="H15" s="63" t="s">
        <v>142</v>
      </c>
      <c r="I15" s="64">
        <v>311700</v>
      </c>
      <c r="J15" s="77"/>
      <c r="K15" s="13">
        <v>1</v>
      </c>
      <c r="L15" s="65"/>
      <c r="M15" s="66"/>
      <c r="N15" s="67">
        <f>IF(M15&gt;0,ROUND(L15/M15,4),0)</f>
        <v>0</v>
      </c>
      <c r="O15" s="68"/>
      <c r="P15" s="69"/>
      <c r="Q15" s="67">
        <f>ROUND(ROUND(N15,4)*(1-O15),4)</f>
        <v>0</v>
      </c>
      <c r="R15" s="67">
        <f>ROUND(ROUND(Q15,4)*(1+P15),4)</f>
        <v>0</v>
      </c>
      <c r="S15" s="67">
        <f>ROUND($I15*Q15,4)</f>
        <v>0</v>
      </c>
      <c r="T15" s="67">
        <f>ROUND($I15*R15,4)</f>
        <v>0</v>
      </c>
      <c r="U15" s="70"/>
      <c r="V15" s="70"/>
      <c r="W15" s="70"/>
      <c r="X15" s="70"/>
      <c r="Y15" s="71"/>
    </row>
    <row r="16" spans="1:25" ht="13.5" thickBot="1" x14ac:dyDescent="0.3">
      <c r="R16" s="39" t="s">
        <v>91</v>
      </c>
      <c r="S16" s="40">
        <f>SUM(S13:S15)</f>
        <v>0</v>
      </c>
      <c r="T16" s="41">
        <f>SUM(T13:T15)</f>
        <v>0</v>
      </c>
    </row>
    <row r="18" spans="1:25" ht="13.5" thickBot="1" x14ac:dyDescent="0.3"/>
    <row r="19" spans="1:25" ht="13.5" thickBot="1" x14ac:dyDescent="0.3">
      <c r="A19" s="33" t="s">
        <v>55</v>
      </c>
      <c r="B19" s="36" t="s">
        <v>92</v>
      </c>
      <c r="C19" s="19" t="s">
        <v>149</v>
      </c>
      <c r="D19" s="19"/>
      <c r="E19" s="19"/>
      <c r="F19" s="19"/>
      <c r="G19" s="19"/>
      <c r="H19" s="19" t="s">
        <v>110</v>
      </c>
      <c r="I19" s="19"/>
      <c r="J19" s="8"/>
      <c r="K19" s="7"/>
      <c r="L19" s="19" t="s">
        <v>136</v>
      </c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8"/>
    </row>
    <row r="20" spans="1:25" ht="51.75" thickBot="1" x14ac:dyDescent="0.3">
      <c r="A20" s="34" t="s">
        <v>60</v>
      </c>
      <c r="B20" s="20" t="s">
        <v>61</v>
      </c>
      <c r="C20" s="21" t="s">
        <v>62</v>
      </c>
      <c r="D20" s="21" t="s">
        <v>63</v>
      </c>
      <c r="E20" s="21" t="s">
        <v>64</v>
      </c>
      <c r="F20" s="21" t="s">
        <v>65</v>
      </c>
      <c r="G20" s="21" t="s">
        <v>66</v>
      </c>
      <c r="H20" s="21" t="s">
        <v>67</v>
      </c>
      <c r="I20" s="21" t="s">
        <v>68</v>
      </c>
      <c r="J20" s="22" t="s">
        <v>69</v>
      </c>
      <c r="K20" s="20" t="s">
        <v>70</v>
      </c>
      <c r="L20" s="21" t="s">
        <v>71</v>
      </c>
      <c r="M20" s="21" t="s">
        <v>72</v>
      </c>
      <c r="N20" s="21" t="s">
        <v>73</v>
      </c>
      <c r="O20" s="21" t="s">
        <v>74</v>
      </c>
      <c r="P20" s="21" t="s">
        <v>75</v>
      </c>
      <c r="Q20" s="21" t="s">
        <v>76</v>
      </c>
      <c r="R20" s="21" t="s">
        <v>77</v>
      </c>
      <c r="S20" s="21" t="s">
        <v>78</v>
      </c>
      <c r="T20" s="21" t="s">
        <v>79</v>
      </c>
      <c r="U20" s="21" t="s">
        <v>80</v>
      </c>
      <c r="V20" s="21" t="s">
        <v>81</v>
      </c>
      <c r="W20" s="21" t="s">
        <v>82</v>
      </c>
      <c r="X20" s="21" t="s">
        <v>83</v>
      </c>
      <c r="Y20" s="22" t="s">
        <v>84</v>
      </c>
    </row>
    <row r="21" spans="1:25" ht="51.75" thickBot="1" x14ac:dyDescent="0.3">
      <c r="A21" s="35" t="s">
        <v>150</v>
      </c>
      <c r="B21" s="37">
        <v>1</v>
      </c>
      <c r="C21" s="23" t="s">
        <v>151</v>
      </c>
      <c r="D21" s="23" t="s">
        <v>152</v>
      </c>
      <c r="E21" s="23" t="s">
        <v>89</v>
      </c>
      <c r="F21" s="23" t="s">
        <v>89</v>
      </c>
      <c r="G21" s="23" t="s">
        <v>89</v>
      </c>
      <c r="H21" s="24" t="s">
        <v>134</v>
      </c>
      <c r="I21" s="25">
        <v>1200</v>
      </c>
      <c r="J21" s="38"/>
      <c r="K21" s="37">
        <v>1</v>
      </c>
      <c r="L21" s="26"/>
      <c r="M21" s="27"/>
      <c r="N21" s="28">
        <f>IF(M21&gt;0,ROUND(L21/M21,4),0)</f>
        <v>0</v>
      </c>
      <c r="O21" s="29"/>
      <c r="P21" s="30"/>
      <c r="Q21" s="28">
        <f>ROUND(ROUND(N21,4)*(1-O21),4)</f>
        <v>0</v>
      </c>
      <c r="R21" s="28">
        <f>ROUND(ROUND(Q21,4)*(1+P21),4)</f>
        <v>0</v>
      </c>
      <c r="S21" s="28">
        <f>ROUND($I21*Q21,4)</f>
        <v>0</v>
      </c>
      <c r="T21" s="28">
        <f>ROUND($I21*R21,4)</f>
        <v>0</v>
      </c>
      <c r="U21" s="31"/>
      <c r="V21" s="31"/>
      <c r="W21" s="31"/>
      <c r="X21" s="31"/>
      <c r="Y21" s="32"/>
    </row>
    <row r="22" spans="1:25" ht="13.5" thickBot="1" x14ac:dyDescent="0.3">
      <c r="R22" s="39" t="s">
        <v>91</v>
      </c>
      <c r="S22" s="40">
        <f>SUM(S21:S21)</f>
        <v>0</v>
      </c>
      <c r="T22" s="41">
        <f>SUM(T21:T21)</f>
        <v>0</v>
      </c>
    </row>
  </sheetData>
  <sheetProtection algorithmName="SHA-512" hashValue="NWANPOvj2CkifSgbz5KFu7rdNHmMq7vjZW1nv3yPNZ01RTXnF4gr9jWwOSl36xwJGrqj4Cs4bd8fXrpOkxh0RA==" saltValue="6YrtneBvfmJxkZ4urL6Vo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6" fitToHeight="0" pageOrder="overThenDown" orientation="landscape" r:id="rId1"/>
  <headerFooter>
    <oddHeader>&amp;ROBR-8A</oddHeader>
    <oddFooter>&amp;LJN št. 16-05/18&amp;RStran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2</vt:i4>
      </vt:variant>
    </vt:vector>
  </HeadingPairs>
  <TitlesOfParts>
    <vt:vector size="8" baseType="lpstr">
      <vt:lpstr>NAVODILA</vt:lpstr>
      <vt:lpstr>1. Podatki naročnika</vt:lpstr>
      <vt:lpstr>2. Podatki o ponudniku</vt:lpstr>
      <vt:lpstr>3. Strokovne zahteve naročnika</vt:lpstr>
      <vt:lpstr>Sklop I.</vt:lpstr>
      <vt:lpstr>Sklop II.</vt:lpstr>
      <vt:lpstr>'Sklop I.'!Tiskanje_naslovov</vt:lpstr>
      <vt:lpstr>'Sklop II.'!Tiskanje_naslovov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Stanislava Majerle</dc:creator>
  <cp:lastModifiedBy>Stanislava Majerle</cp:lastModifiedBy>
  <dcterms:created xsi:type="dcterms:W3CDTF">2018-01-31T12:35:53Z</dcterms:created>
  <dcterms:modified xsi:type="dcterms:W3CDTF">2018-01-31T12:36:16Z</dcterms:modified>
</cp:coreProperties>
</file>