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-17_18 MP za vak odvzem\"/>
    </mc:Choice>
  </mc:AlternateContent>
  <bookViews>
    <workbookView xWindow="0" yWindow="0" windowWidth="28605" windowHeight="1357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</sheets>
  <definedNames>
    <definedName name="_xlnm.Print_Titles" localSheetId="4">'Sklop I.'!$B:$B</definedName>
    <definedName name="_xlnm.Print_Titles" localSheetId="5">'Sklop II.'!$B:$B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1" i="6" l="1"/>
  <c r="S21" i="6"/>
  <c r="T20" i="6"/>
  <c r="S20" i="6"/>
  <c r="R20" i="6"/>
  <c r="Q20" i="6"/>
  <c r="N20" i="6"/>
  <c r="T19" i="6"/>
  <c r="S19" i="6"/>
  <c r="R19" i="6"/>
  <c r="Q19" i="6"/>
  <c r="N19" i="6"/>
  <c r="T14" i="6"/>
  <c r="S14" i="6"/>
  <c r="T13" i="6"/>
  <c r="S13" i="6"/>
  <c r="R13" i="6"/>
  <c r="Q13" i="6"/>
  <c r="N13" i="6"/>
  <c r="C8" i="6"/>
  <c r="C7" i="6"/>
  <c r="T75" i="5"/>
  <c r="S75" i="5"/>
  <c r="T74" i="5"/>
  <c r="S74" i="5"/>
  <c r="R74" i="5"/>
  <c r="Q74" i="5"/>
  <c r="N74" i="5"/>
  <c r="T73" i="5"/>
  <c r="S73" i="5"/>
  <c r="R73" i="5"/>
  <c r="Q73" i="5"/>
  <c r="N73" i="5"/>
  <c r="T72" i="5"/>
  <c r="S72" i="5"/>
  <c r="R72" i="5"/>
  <c r="Q72" i="5"/>
  <c r="N72" i="5"/>
  <c r="T71" i="5"/>
  <c r="S71" i="5"/>
  <c r="R71" i="5"/>
  <c r="Q71" i="5"/>
  <c r="N71" i="5"/>
  <c r="T70" i="5"/>
  <c r="S70" i="5"/>
  <c r="R70" i="5"/>
  <c r="Q70" i="5"/>
  <c r="N70" i="5"/>
  <c r="T65" i="5"/>
  <c r="S65" i="5"/>
  <c r="T64" i="5"/>
  <c r="S64" i="5"/>
  <c r="R64" i="5"/>
  <c r="Q64" i="5"/>
  <c r="N64" i="5"/>
  <c r="T63" i="5"/>
  <c r="S63" i="5"/>
  <c r="R63" i="5"/>
  <c r="Q63" i="5"/>
  <c r="N63" i="5"/>
  <c r="T62" i="5"/>
  <c r="S62" i="5"/>
  <c r="R62" i="5"/>
  <c r="Q62" i="5"/>
  <c r="N62" i="5"/>
  <c r="T57" i="5"/>
  <c r="S57" i="5"/>
  <c r="T56" i="5"/>
  <c r="S56" i="5"/>
  <c r="R56" i="5"/>
  <c r="Q56" i="5"/>
  <c r="N56" i="5"/>
  <c r="T55" i="5"/>
  <c r="S55" i="5"/>
  <c r="R55" i="5"/>
  <c r="Q55" i="5"/>
  <c r="N55" i="5"/>
  <c r="T54" i="5"/>
  <c r="S54" i="5"/>
  <c r="R54" i="5"/>
  <c r="Q54" i="5"/>
  <c r="N54" i="5"/>
  <c r="T53" i="5"/>
  <c r="S53" i="5"/>
  <c r="R53" i="5"/>
  <c r="Q53" i="5"/>
  <c r="N53" i="5"/>
  <c r="T52" i="5"/>
  <c r="S52" i="5"/>
  <c r="R52" i="5"/>
  <c r="Q52" i="5"/>
  <c r="N52" i="5"/>
  <c r="T47" i="5"/>
  <c r="S47" i="5"/>
  <c r="T46" i="5"/>
  <c r="S46" i="5"/>
  <c r="R46" i="5"/>
  <c r="Q46" i="5"/>
  <c r="N46" i="5"/>
  <c r="T45" i="5"/>
  <c r="S45" i="5"/>
  <c r="R45" i="5"/>
  <c r="Q45" i="5"/>
  <c r="N45" i="5"/>
  <c r="T44" i="5"/>
  <c r="S44" i="5"/>
  <c r="R44" i="5"/>
  <c r="Q44" i="5"/>
  <c r="N44" i="5"/>
  <c r="T43" i="5"/>
  <c r="S43" i="5"/>
  <c r="R43" i="5"/>
  <c r="Q43" i="5"/>
  <c r="N43" i="5"/>
  <c r="T38" i="5"/>
  <c r="S38" i="5"/>
  <c r="T37" i="5"/>
  <c r="S37" i="5"/>
  <c r="R37" i="5"/>
  <c r="Q37" i="5"/>
  <c r="N37" i="5"/>
  <c r="T36" i="5"/>
  <c r="S36" i="5"/>
  <c r="R36" i="5"/>
  <c r="Q36" i="5"/>
  <c r="N36" i="5"/>
  <c r="T31" i="5"/>
  <c r="S31" i="5"/>
  <c r="T30" i="5"/>
  <c r="S30" i="5"/>
  <c r="R30" i="5"/>
  <c r="Q30" i="5"/>
  <c r="N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23" i="5"/>
  <c r="S23" i="5"/>
  <c r="R23" i="5"/>
  <c r="Q23" i="5"/>
  <c r="N23" i="5"/>
  <c r="T22" i="5"/>
  <c r="S22" i="5"/>
  <c r="R22" i="5"/>
  <c r="Q22" i="5"/>
  <c r="N22" i="5"/>
  <c r="T21" i="5"/>
  <c r="S21" i="5"/>
  <c r="R21" i="5"/>
  <c r="Q21" i="5"/>
  <c r="N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<sst xmlns="http://schemas.openxmlformats.org/spreadsheetml/2006/main" count="593" uniqueCount="161">
  <si>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</si>
  <si>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</si>
  <si>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</si>
  <si>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</si>
  <si>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</si>
  <si>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</si>
  <si>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</si>
  <si>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</si>
  <si>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</si>
  <si>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</si>
  <si>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</si>
  <si>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</si>
  <si>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</si>
  <si>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</si>
  <si>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</si>
  <si>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</si>
  <si>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</si>
  <si>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</si>
  <si>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</si>
  <si>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</si>
  <si>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</si>
  <si>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</si>
  <si>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</si>
  <si>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</si>
  <si>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</si>
  <si>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</si>
  <si>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</si>
  <si>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</si>
  <si>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</si>
  <si>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</si>
  <si>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</si>
  <si>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</si>
  <si>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</si>
  <si>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</si>
  <si>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</si>
  <si>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</si>
  <si>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16-17/18</t>
  </si>
  <si>
    <t>MEDICINSKI PRIPOMOČKI ZA VAKUMSKI ODVZEM KRVI, JEMANJE VZORCEV IN URINSKE PREISKAVE</t>
  </si>
  <si>
    <t>odprti postopek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</si>
  <si>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</si>
  <si>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</si>
  <si>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</si>
  <si>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</si>
  <si>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</si>
  <si>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</si>
  <si>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</si>
  <si>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</si>
  <si>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</si>
  <si>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</si>
  <si>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</si>
  <si>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</si>
  <si>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</si>
  <si>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</si>
  <si>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 xml:space="preserve">MEDICINSKI PRIPOMOČKI ZA VAKUMSKI ODVZEM KRVI </t>
  </si>
  <si>
    <t>*</t>
  </si>
  <si>
    <t>1.</t>
  </si>
  <si>
    <t>podsklop: EPRUVETE ZA VAKUMSKI ODVZEM</t>
  </si>
  <si>
    <t>ZAPRT</t>
  </si>
  <si>
    <t>EPRUVETE ZA VAKUMSKI ODVZEM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</si>
  <si>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</si>
  <si>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</si>
  <si>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</si>
  <si>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</si>
  <si>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</si>
  <si>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</si>
  <si>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</si>
  <si>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</si>
  <si>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</si>
  <si>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</si>
  <si>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</si>
  <si>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</si>
  <si>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</si>
  <si>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</si>
  <si>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</si>
  <si>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</si>
  <si>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</si>
  <si>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</si>
  <si>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</si>
  <si>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</si>
  <si>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</si>
  <si>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</si>
  <si>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</si>
  <si>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</si>
  <si>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</si>
  <si>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</si>
  <si>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 xml:space="preserve">EPRUVETA 4ML BIOKEMIJA </t>
  </si>
  <si>
    <t>CA, rdeča, prosojna nalepka</t>
  </si>
  <si>
    <t>KOS</t>
  </si>
  <si>
    <t>EPRUVETA  6ML BIOKEMIJA</t>
  </si>
  <si>
    <t xml:space="preserve">EPRUVETA 5,3 ML TROMBIN </t>
  </si>
  <si>
    <t>oranžna</t>
  </si>
  <si>
    <t>EPRUVETA 2ML KRVNA PLASMA</t>
  </si>
  <si>
    <t>LiHeparin, zelena, prosojna nalepka</t>
  </si>
  <si>
    <t>EPRUVETA 6ML KRVNA PLASMA</t>
  </si>
  <si>
    <t xml:space="preserve">EPRUVETA 2ML KRVNA SLIKA </t>
  </si>
  <si>
    <t>K2EDTA, lila, prosojna nalepka</t>
  </si>
  <si>
    <t>EPRUVETA  3ML KRVNA SLIKA</t>
  </si>
  <si>
    <t>EPRUVETA 4ML KRVNA SLIKA</t>
  </si>
  <si>
    <t xml:space="preserve">EPRUVETA 6ML KRVNA SLIKA </t>
  </si>
  <si>
    <t>EPRUVETA 10ML KRVNA SLIKA</t>
  </si>
  <si>
    <t xml:space="preserve">EPRUVETA 1,8ML KOAGULACIJA </t>
  </si>
  <si>
    <t>Nacitrat 0,109M, modra, prosojna nalepka</t>
  </si>
  <si>
    <t xml:space="preserve">EPRUVETA 2,7ML KOAGULACIJA </t>
  </si>
  <si>
    <t xml:space="preserve">EPUVETA 4,5ML KOAGULACIJA </t>
  </si>
  <si>
    <t xml:space="preserve">EPRUVETA 2ML KRVNI SLADKOR </t>
  </si>
  <si>
    <t>NaF Na2EDTA, siva, prosojna nalepka</t>
  </si>
  <si>
    <t xml:space="preserve">EPRUVETA 6ML ELEMENTI V SLEDOVIH </t>
  </si>
  <si>
    <t>K2EDTA, temno modra</t>
  </si>
  <si>
    <t xml:space="preserve">EPRUVETA 5ML SST GEL </t>
  </si>
  <si>
    <t>z dodanim pospeševalcem koagulacije na osnovi silica delcev, rumena, prosojna nalepka</t>
  </si>
  <si>
    <t>EPRUVETA 7ML ZA PREISKAVO FISCH</t>
  </si>
  <si>
    <t>EPRUVETE BREZ ADITIVA OD 2 - 4 ML</t>
  </si>
  <si>
    <t>Skupaj:</t>
  </si>
  <si>
    <t>2.</t>
  </si>
  <si>
    <t>podsklop: EPRUVETE ZA KAPILARNI ODVZEM</t>
  </si>
  <si>
    <t>EPRUVETE ZA KAPILARNI ODVZEM</t>
  </si>
  <si>
    <t>EPRUVETA ZA KAPILARNI ODVZEM, KRVNA SLIKA, 13x75 mm za avtomatiziran proces</t>
  </si>
  <si>
    <t>K2EDTA, lila</t>
  </si>
  <si>
    <t>EPRUVETA ZA KAPILARNI ODVZEM, BIOKEMIJA GEL, CA, 400-600mcl</t>
  </si>
  <si>
    <t>rumena</t>
  </si>
  <si>
    <t>3.</t>
  </si>
  <si>
    <t>podsklop: GOJIŠČA (STEKLENIČKE) ZA HEMOKULTURE</t>
  </si>
  <si>
    <t>GOJIŠČA (STEKLENIČKE) ZA HEMOKULTURE</t>
  </si>
  <si>
    <t>BACTEC PEDS PLUS/F HEMOKULTURE</t>
  </si>
  <si>
    <t>PRIPRAVLJENA GOJIŠČA VEZANA NA APARAT BACTEC</t>
  </si>
  <si>
    <t>BACTEC PLUS AE/F HEMOKULTURE</t>
  </si>
  <si>
    <t>BACTEC LYTIC/10 ANAER/F VIALS</t>
  </si>
  <si>
    <t>BACTEC MYCOSIS IC/F VIALS</t>
  </si>
  <si>
    <t>4.</t>
  </si>
  <si>
    <t>podsklop: IGLE ZA VAKUMSKI ODVZEM IN METULJČKI</t>
  </si>
  <si>
    <t>IGLE ZA VAKUMSKI ODVZEM IN METULJČKI</t>
  </si>
  <si>
    <t>IGLA ZA VAKUUM.ODVZEM KRVI, 21G, ZELENA 0,8x38mm</t>
  </si>
  <si>
    <t>IGLA ZA VAKUUM.ODVZEM KRVI, 20G, RUMENA  0,9x38mm</t>
  </si>
  <si>
    <t>IGLA Z ZAKLEPOM 21G, ZELENA 0,8X32mm</t>
  </si>
  <si>
    <t>IGLA Z ZAKLEPOM 22G, ČRNA, 0,8x33mm</t>
  </si>
  <si>
    <t>Metuljček avtomatski varnostni zaklep 23G, 0,8mm, 30cm</t>
  </si>
  <si>
    <t>5.</t>
  </si>
  <si>
    <t>podsklop: LANCETE</t>
  </si>
  <si>
    <t>LANCETE</t>
  </si>
  <si>
    <t>LANCETA, ROZA, 21G, 1,8MM, MEDIUM FLOW</t>
  </si>
  <si>
    <t>LANCETA, LILA, 30G, 1,5MM, LOW FLOW</t>
  </si>
  <si>
    <t>LANCETA, MODRA, 15X2,0MM, HIGH FLOW</t>
  </si>
  <si>
    <t>6.</t>
  </si>
  <si>
    <t>podsklop: OSTALI MATERIAL</t>
  </si>
  <si>
    <t>OSTALI MATERIAL</t>
  </si>
  <si>
    <t>ADAPTER LUER</t>
  </si>
  <si>
    <t>ADAPTER LUER LOCK</t>
  </si>
  <si>
    <t>NASTAVEK ZA IGLO, za enkratno uporabo</t>
  </si>
  <si>
    <t>PREVEZA ŽILNA, S PATENTOM, B. LATEKSA</t>
  </si>
  <si>
    <t>PREVEZA ŽILNA, za enkratno uporabo, brez lateksa</t>
  </si>
  <si>
    <t>II.</t>
  </si>
  <si>
    <t>MEDICINSKI PRIPOMOČKI ZA URINSKE PREISKAVE IN JEMANJE VZORCEV</t>
  </si>
  <si>
    <t>podsklop: Medicinski pripomočki za jemanje in transport vzorcev</t>
  </si>
  <si>
    <t>Medicinski pripomočki za jemanje in transport vzorcev</t>
  </si>
  <si>
    <t>GOJIŠČE ZA KUŽNINE, 5ML,transportno</t>
  </si>
  <si>
    <t>gojišča za brise</t>
  </si>
  <si>
    <t>podsklop:  Medicinski pripomočki za urinske preiskave</t>
  </si>
  <si>
    <t xml:space="preserve"> Medicinski pripomočki za urinske preiskave</t>
  </si>
  <si>
    <t>ZBIRALNIK ZA URIN, 24h, 3000ML, PE</t>
  </si>
  <si>
    <t>EPRUVETA URIN, 9,5ML, 16X100MM, plast.</t>
  </si>
  <si>
    <t xml:space="preserve">kompatibilne z analizatorjem ProSpec, firme SIEMENS.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</si>
</sst>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0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WX2DOc8bm4kRd8DthYBqON9HBq31pQ6jDGsSqmjhbduX4132q8kXlvuZLeaxrlwt7yi0uTsTwRjwpwzL1XvGGw==" saltValue="E9GNo54OrEqnUxoSyMGf5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16-17/18&amp;RStran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r2IHJsKSc3ynaq4w2AE1KxJc547OwuQJ4TOhA3xs/yP+cKsj91e/DVwIjw9+om904WTp5wUxnmsCrKPgy97kEQ==" saltValue="4JUSwccHugmcAtBl6P0x7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16-17/18&amp;RStran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4OkBQOiHOhvw7R7le/+aESoJChyphxIjsUbfe0qp1aBRzsMxLAIQz1EZ+T0koViChCY3TQIaG2Qdf0VXIqdCrg==" saltValue="el99Fv0BjZ0osxP3rO9Ut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16-17/18&amp;RStran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OKD60tdhSQaeLbMib2pEAFcpLwdBql6sg5TDr9vI3c3VWZwd9o3rhw/3m8z89S8JHzvM77X793ouEPji8C7gLg==" saltValue="6Jax5qAxPdBMyGHTair92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16-17/18&amp;RStran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75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28515625" style="1" customWidth="1"/>
    <col min="5" max="7" width="9.140625" style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52</v>
      </c>
      <c r="C5" s="2" t="s">
        <v>53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54</v>
      </c>
      <c r="B11" s="57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0" t="s">
        <v>81</v>
      </c>
      <c r="X12" s="20" t="s">
        <v>82</v>
      </c>
      <c r="Y12" s="21" t="s">
        <v>83</v>
      </c>
    </row>
    <row r="13" spans="1:25" x14ac:dyDescent="0.25">
      <c r="A13" s="54" t="s">
        <v>84</v>
      </c>
      <c r="B13" s="9">
        <v>1</v>
      </c>
      <c r="C13" s="22" t="s">
        <v>85</v>
      </c>
      <c r="D13" s="22" t="s">
        <v>86</v>
      </c>
      <c r="E13" s="22" t="s">
        <v>84</v>
      </c>
      <c r="F13" s="22" t="s">
        <v>84</v>
      </c>
      <c r="G13" s="22" t="s">
        <v>84</v>
      </c>
      <c r="H13" s="23" t="s">
        <v>87</v>
      </c>
      <c r="I13" s="24">
        <v>91200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84</v>
      </c>
      <c r="B14" s="11">
        <v>2</v>
      </c>
      <c r="C14" s="32" t="s">
        <v>88</v>
      </c>
      <c r="D14" s="32" t="s">
        <v>86</v>
      </c>
      <c r="E14" s="32" t="s">
        <v>84</v>
      </c>
      <c r="F14" s="32" t="s">
        <v>84</v>
      </c>
      <c r="G14" s="32" t="s">
        <v>84</v>
      </c>
      <c r="H14" s="33" t="s">
        <v>87</v>
      </c>
      <c r="I14" s="34">
        <v>19600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84</v>
      </c>
      <c r="B15" s="11">
        <v>3</v>
      </c>
      <c r="C15" s="32" t="s">
        <v>89</v>
      </c>
      <c r="D15" s="32" t="s">
        <v>90</v>
      </c>
      <c r="E15" s="32" t="s">
        <v>84</v>
      </c>
      <c r="F15" s="32" t="s">
        <v>84</v>
      </c>
      <c r="G15" s="32" t="s">
        <v>84</v>
      </c>
      <c r="H15" s="33" t="s">
        <v>87</v>
      </c>
      <c r="I15" s="34">
        <v>69000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84</v>
      </c>
      <c r="B16" s="11">
        <v>4</v>
      </c>
      <c r="C16" s="32" t="s">
        <v>91</v>
      </c>
      <c r="D16" s="32" t="s">
        <v>92</v>
      </c>
      <c r="E16" s="32" t="s">
        <v>84</v>
      </c>
      <c r="F16" s="32" t="s">
        <v>84</v>
      </c>
      <c r="G16" s="32" t="s">
        <v>84</v>
      </c>
      <c r="H16" s="33" t="s">
        <v>87</v>
      </c>
      <c r="I16" s="34">
        <v>19000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84</v>
      </c>
      <c r="B17" s="11">
        <v>5</v>
      </c>
      <c r="C17" s="32" t="s">
        <v>93</v>
      </c>
      <c r="D17" s="32" t="s">
        <v>92</v>
      </c>
      <c r="E17" s="32" t="s">
        <v>84</v>
      </c>
      <c r="F17" s="32" t="s">
        <v>84</v>
      </c>
      <c r="G17" s="32" t="s">
        <v>84</v>
      </c>
      <c r="H17" s="33" t="s">
        <v>87</v>
      </c>
      <c r="I17" s="34">
        <v>3200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84</v>
      </c>
      <c r="B18" s="11">
        <v>6</v>
      </c>
      <c r="C18" s="32" t="s">
        <v>94</v>
      </c>
      <c r="D18" s="32" t="s">
        <v>95</v>
      </c>
      <c r="E18" s="32" t="s">
        <v>84</v>
      </c>
      <c r="F18" s="32" t="s">
        <v>84</v>
      </c>
      <c r="G18" s="32" t="s">
        <v>84</v>
      </c>
      <c r="H18" s="33" t="s">
        <v>87</v>
      </c>
      <c r="I18" s="34">
        <v>148200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84</v>
      </c>
      <c r="B19" s="11">
        <v>7</v>
      </c>
      <c r="C19" s="32" t="s">
        <v>96</v>
      </c>
      <c r="D19" s="32" t="s">
        <v>95</v>
      </c>
      <c r="E19" s="32" t="s">
        <v>84</v>
      </c>
      <c r="F19" s="32" t="s">
        <v>84</v>
      </c>
      <c r="G19" s="32" t="s">
        <v>84</v>
      </c>
      <c r="H19" s="33" t="s">
        <v>87</v>
      </c>
      <c r="I19" s="34">
        <v>600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84</v>
      </c>
      <c r="B20" s="11">
        <v>8</v>
      </c>
      <c r="C20" s="32" t="s">
        <v>97</v>
      </c>
      <c r="D20" s="32" t="s">
        <v>95</v>
      </c>
      <c r="E20" s="32" t="s">
        <v>84</v>
      </c>
      <c r="F20" s="32" t="s">
        <v>84</v>
      </c>
      <c r="G20" s="32" t="s">
        <v>84</v>
      </c>
      <c r="H20" s="33" t="s">
        <v>87</v>
      </c>
      <c r="I20" s="34">
        <v>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84</v>
      </c>
      <c r="B21" s="11">
        <v>9</v>
      </c>
      <c r="C21" s="32" t="s">
        <v>98</v>
      </c>
      <c r="D21" s="32" t="s">
        <v>95</v>
      </c>
      <c r="E21" s="32" t="s">
        <v>84</v>
      </c>
      <c r="F21" s="32" t="s">
        <v>84</v>
      </c>
      <c r="G21" s="32" t="s">
        <v>84</v>
      </c>
      <c r="H21" s="33" t="s">
        <v>87</v>
      </c>
      <c r="I21" s="34">
        <v>23000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84</v>
      </c>
      <c r="B22" s="11">
        <v>10</v>
      </c>
      <c r="C22" s="32" t="s">
        <v>99</v>
      </c>
      <c r="D22" s="32" t="s">
        <v>95</v>
      </c>
      <c r="E22" s="32" t="s">
        <v>84</v>
      </c>
      <c r="F22" s="32" t="s">
        <v>84</v>
      </c>
      <c r="G22" s="32" t="s">
        <v>84</v>
      </c>
      <c r="H22" s="33" t="s">
        <v>87</v>
      </c>
      <c r="I22" s="34">
        <v>200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84</v>
      </c>
      <c r="B23" s="11">
        <v>11</v>
      </c>
      <c r="C23" s="32" t="s">
        <v>100</v>
      </c>
      <c r="D23" s="32" t="s">
        <v>101</v>
      </c>
      <c r="E23" s="32" t="s">
        <v>84</v>
      </c>
      <c r="F23" s="32" t="s">
        <v>84</v>
      </c>
      <c r="G23" s="32" t="s">
        <v>84</v>
      </c>
      <c r="H23" s="33" t="s">
        <v>87</v>
      </c>
      <c r="I23" s="34">
        <v>41800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84</v>
      </c>
      <c r="B24" s="11">
        <v>12</v>
      </c>
      <c r="C24" s="32" t="s">
        <v>102</v>
      </c>
      <c r="D24" s="32" t="s">
        <v>101</v>
      </c>
      <c r="E24" s="32" t="s">
        <v>84</v>
      </c>
      <c r="F24" s="32" t="s">
        <v>84</v>
      </c>
      <c r="G24" s="32" t="s">
        <v>84</v>
      </c>
      <c r="H24" s="33" t="s">
        <v>87</v>
      </c>
      <c r="I24" s="34">
        <v>9400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84</v>
      </c>
      <c r="B25" s="11">
        <v>13</v>
      </c>
      <c r="C25" s="32" t="s">
        <v>103</v>
      </c>
      <c r="D25" s="32" t="s">
        <v>101</v>
      </c>
      <c r="E25" s="32" t="s">
        <v>84</v>
      </c>
      <c r="F25" s="32" t="s">
        <v>84</v>
      </c>
      <c r="G25" s="32" t="s">
        <v>84</v>
      </c>
      <c r="H25" s="33" t="s">
        <v>87</v>
      </c>
      <c r="I25" s="34">
        <v>600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84</v>
      </c>
      <c r="B26" s="11">
        <v>14</v>
      </c>
      <c r="C26" s="32" t="s">
        <v>104</v>
      </c>
      <c r="D26" s="32" t="s">
        <v>105</v>
      </c>
      <c r="E26" s="32" t="s">
        <v>84</v>
      </c>
      <c r="F26" s="32" t="s">
        <v>84</v>
      </c>
      <c r="G26" s="32" t="s">
        <v>84</v>
      </c>
      <c r="H26" s="33" t="s">
        <v>87</v>
      </c>
      <c r="I26" s="34">
        <v>9600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84</v>
      </c>
      <c r="B27" s="11">
        <v>15</v>
      </c>
      <c r="C27" s="32" t="s">
        <v>106</v>
      </c>
      <c r="D27" s="32" t="s">
        <v>107</v>
      </c>
      <c r="E27" s="32" t="s">
        <v>84</v>
      </c>
      <c r="F27" s="32" t="s">
        <v>84</v>
      </c>
      <c r="G27" s="32" t="s">
        <v>84</v>
      </c>
      <c r="H27" s="33" t="s">
        <v>87</v>
      </c>
      <c r="I27" s="34">
        <v>600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51" x14ac:dyDescent="0.25">
      <c r="A28" s="55" t="s">
        <v>84</v>
      </c>
      <c r="B28" s="11">
        <v>16</v>
      </c>
      <c r="C28" s="32" t="s">
        <v>108</v>
      </c>
      <c r="D28" s="32" t="s">
        <v>109</v>
      </c>
      <c r="E28" s="32" t="s">
        <v>84</v>
      </c>
      <c r="F28" s="32" t="s">
        <v>84</v>
      </c>
      <c r="G28" s="32" t="s">
        <v>84</v>
      </c>
      <c r="H28" s="33" t="s">
        <v>87</v>
      </c>
      <c r="I28" s="34">
        <v>2400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84</v>
      </c>
      <c r="B29" s="11">
        <v>17</v>
      </c>
      <c r="C29" s="32" t="s">
        <v>110</v>
      </c>
      <c r="D29" s="32" t="s">
        <v>84</v>
      </c>
      <c r="E29" s="32" t="s">
        <v>84</v>
      </c>
      <c r="F29" s="32" t="s">
        <v>84</v>
      </c>
      <c r="G29" s="32" t="s">
        <v>84</v>
      </c>
      <c r="H29" s="33" t="s">
        <v>87</v>
      </c>
      <c r="I29" s="34">
        <v>200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13.5" thickBot="1" x14ac:dyDescent="0.3">
      <c r="A30" s="56" t="s">
        <v>84</v>
      </c>
      <c r="B30" s="13">
        <v>18</v>
      </c>
      <c r="C30" s="42" t="s">
        <v>111</v>
      </c>
      <c r="D30" s="42" t="s">
        <v>84</v>
      </c>
      <c r="E30" s="42" t="s">
        <v>84</v>
      </c>
      <c r="F30" s="42" t="s">
        <v>84</v>
      </c>
      <c r="G30" s="42" t="s">
        <v>84</v>
      </c>
      <c r="H30" s="43" t="s">
        <v>87</v>
      </c>
      <c r="I30" s="44">
        <v>1000</v>
      </c>
      <c r="J30" s="60"/>
      <c r="K30" s="13">
        <v>1</v>
      </c>
      <c r="L30" s="45"/>
      <c r="M30" s="46"/>
      <c r="N30" s="47">
        <f>IF(M30&gt;0,ROUND(L30/M30,4),0)</f>
        <v>0</v>
      </c>
      <c r="O30" s="48"/>
      <c r="P30" s="49"/>
      <c r="Q30" s="47">
        <f>ROUND(ROUND(N30,4)*(1-O30),4)</f>
        <v>0</v>
      </c>
      <c r="R30" s="47">
        <f>ROUND(ROUND(Q30,4)*(1+P30),4)</f>
        <v>0</v>
      </c>
      <c r="S30" s="47">
        <f>ROUND($I30*Q30,4)</f>
        <v>0</v>
      </c>
      <c r="T30" s="47">
        <f>ROUND($I30*R30,4)</f>
        <v>0</v>
      </c>
      <c r="U30" s="50"/>
      <c r="V30" s="50"/>
      <c r="W30" s="50"/>
      <c r="X30" s="50"/>
      <c r="Y30" s="51"/>
    </row>
    <row r="31" spans="1:25" ht="13.5" thickBot="1" x14ac:dyDescent="0.3">
      <c r="R31" s="61" t="s">
        <v>112</v>
      </c>
      <c r="S31" s="62">
        <f>SUM(S13:S30)</f>
        <v>0</v>
      </c>
      <c r="T31" s="63">
        <f>SUM(T13:T30)</f>
        <v>0</v>
      </c>
    </row>
    <row r="33" spans="1:25" ht="13.5" thickBot="1" x14ac:dyDescent="0.3"/>
    <row r="34" spans="1:25" ht="13.5" thickBot="1" x14ac:dyDescent="0.3">
      <c r="A34" s="52" t="s">
        <v>54</v>
      </c>
      <c r="B34" s="57" t="s">
        <v>113</v>
      </c>
      <c r="C34" s="18" t="s">
        <v>114</v>
      </c>
      <c r="D34" s="18"/>
      <c r="E34" s="18"/>
      <c r="F34" s="18"/>
      <c r="G34" s="18"/>
      <c r="H34" s="18" t="s">
        <v>57</v>
      </c>
      <c r="I34" s="18"/>
      <c r="J34" s="8"/>
      <c r="K34" s="7"/>
      <c r="L34" s="18" t="s">
        <v>115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8"/>
    </row>
    <row r="35" spans="1:25" ht="51.75" thickBot="1" x14ac:dyDescent="0.3">
      <c r="A35" s="53" t="s">
        <v>59</v>
      </c>
      <c r="B35" s="19" t="s">
        <v>60</v>
      </c>
      <c r="C35" s="20" t="s">
        <v>61</v>
      </c>
      <c r="D35" s="20" t="s">
        <v>62</v>
      </c>
      <c r="E35" s="20" t="s">
        <v>63</v>
      </c>
      <c r="F35" s="20" t="s">
        <v>64</v>
      </c>
      <c r="G35" s="20" t="s">
        <v>65</v>
      </c>
      <c r="H35" s="20" t="s">
        <v>66</v>
      </c>
      <c r="I35" s="20" t="s">
        <v>67</v>
      </c>
      <c r="J35" s="21" t="s">
        <v>68</v>
      </c>
      <c r="K35" s="19" t="s">
        <v>69</v>
      </c>
      <c r="L35" s="20" t="s">
        <v>70</v>
      </c>
      <c r="M35" s="20" t="s">
        <v>71</v>
      </c>
      <c r="N35" s="20" t="s">
        <v>72</v>
      </c>
      <c r="O35" s="20" t="s">
        <v>73</v>
      </c>
      <c r="P35" s="20" t="s">
        <v>74</v>
      </c>
      <c r="Q35" s="20" t="s">
        <v>75</v>
      </c>
      <c r="R35" s="20" t="s">
        <v>76</v>
      </c>
      <c r="S35" s="20" t="s">
        <v>77</v>
      </c>
      <c r="T35" s="20" t="s">
        <v>78</v>
      </c>
      <c r="U35" s="20" t="s">
        <v>79</v>
      </c>
      <c r="V35" s="20" t="s">
        <v>80</v>
      </c>
      <c r="W35" s="20" t="s">
        <v>81</v>
      </c>
      <c r="X35" s="20" t="s">
        <v>82</v>
      </c>
      <c r="Y35" s="21" t="s">
        <v>83</v>
      </c>
    </row>
    <row r="36" spans="1:25" ht="38.25" x14ac:dyDescent="0.25">
      <c r="A36" s="54" t="s">
        <v>84</v>
      </c>
      <c r="B36" s="9">
        <v>1</v>
      </c>
      <c r="C36" s="22" t="s">
        <v>116</v>
      </c>
      <c r="D36" s="22" t="s">
        <v>117</v>
      </c>
      <c r="E36" s="22" t="s">
        <v>84</v>
      </c>
      <c r="F36" s="22" t="s">
        <v>84</v>
      </c>
      <c r="G36" s="22" t="s">
        <v>84</v>
      </c>
      <c r="H36" s="23" t="s">
        <v>87</v>
      </c>
      <c r="I36" s="24">
        <v>4800</v>
      </c>
      <c r="J36" s="58"/>
      <c r="K36" s="9">
        <v>1</v>
      </c>
      <c r="L36" s="25"/>
      <c r="M36" s="26"/>
      <c r="N36" s="27">
        <f>IF(M36&gt;0,ROUND(L36/M36,4),0)</f>
        <v>0</v>
      </c>
      <c r="O36" s="28"/>
      <c r="P36" s="29"/>
      <c r="Q36" s="27">
        <f>ROUND(ROUND(N36,4)*(1-O36),4)</f>
        <v>0</v>
      </c>
      <c r="R36" s="27">
        <f>ROUND(ROUND(Q36,4)*(1+P36),4)</f>
        <v>0</v>
      </c>
      <c r="S36" s="27">
        <f>ROUND($I36*Q36,4)</f>
        <v>0</v>
      </c>
      <c r="T36" s="27">
        <f>ROUND($I36*R36,4)</f>
        <v>0</v>
      </c>
      <c r="U36" s="30"/>
      <c r="V36" s="30"/>
      <c r="W36" s="30"/>
      <c r="X36" s="30"/>
      <c r="Y36" s="31"/>
    </row>
    <row r="37" spans="1:25" ht="26.25" thickBot="1" x14ac:dyDescent="0.3">
      <c r="A37" s="56" t="s">
        <v>84</v>
      </c>
      <c r="B37" s="13">
        <v>2</v>
      </c>
      <c r="C37" s="42" t="s">
        <v>118</v>
      </c>
      <c r="D37" s="42" t="s">
        <v>119</v>
      </c>
      <c r="E37" s="42" t="s">
        <v>84</v>
      </c>
      <c r="F37" s="42" t="s">
        <v>84</v>
      </c>
      <c r="G37" s="42" t="s">
        <v>84</v>
      </c>
      <c r="H37" s="43" t="s">
        <v>87</v>
      </c>
      <c r="I37" s="44">
        <v>5200</v>
      </c>
      <c r="J37" s="60"/>
      <c r="K37" s="13">
        <v>1</v>
      </c>
      <c r="L37" s="45"/>
      <c r="M37" s="46"/>
      <c r="N37" s="47">
        <f>IF(M37&gt;0,ROUND(L37/M37,4),0)</f>
        <v>0</v>
      </c>
      <c r="O37" s="48"/>
      <c r="P37" s="49"/>
      <c r="Q37" s="47">
        <f>ROUND(ROUND(N37,4)*(1-O37),4)</f>
        <v>0</v>
      </c>
      <c r="R37" s="47">
        <f>ROUND(ROUND(Q37,4)*(1+P37),4)</f>
        <v>0</v>
      </c>
      <c r="S37" s="47">
        <f>ROUND($I37*Q37,4)</f>
        <v>0</v>
      </c>
      <c r="T37" s="47">
        <f>ROUND($I37*R37,4)</f>
        <v>0</v>
      </c>
      <c r="U37" s="50"/>
      <c r="V37" s="50"/>
      <c r="W37" s="50"/>
      <c r="X37" s="50"/>
      <c r="Y37" s="51"/>
    </row>
    <row r="38" spans="1:25" ht="13.5" thickBot="1" x14ac:dyDescent="0.3">
      <c r="R38" s="61" t="s">
        <v>112</v>
      </c>
      <c r="S38" s="62">
        <f>SUM(S36:S37)</f>
        <v>0</v>
      </c>
      <c r="T38" s="63">
        <f>SUM(T36:T37)</f>
        <v>0</v>
      </c>
    </row>
    <row r="40" spans="1:25" ht="13.5" thickBot="1" x14ac:dyDescent="0.3"/>
    <row r="41" spans="1:25" ht="13.5" thickBot="1" x14ac:dyDescent="0.3">
      <c r="A41" s="52" t="s">
        <v>54</v>
      </c>
      <c r="B41" s="57" t="s">
        <v>120</v>
      </c>
      <c r="C41" s="18" t="s">
        <v>121</v>
      </c>
      <c r="D41" s="18"/>
      <c r="E41" s="18"/>
      <c r="F41" s="18"/>
      <c r="G41" s="18"/>
      <c r="H41" s="18" t="s">
        <v>57</v>
      </c>
      <c r="I41" s="18"/>
      <c r="J41" s="8"/>
      <c r="K41" s="7"/>
      <c r="L41" s="18" t="s">
        <v>122</v>
      </c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8"/>
    </row>
    <row r="42" spans="1:25" ht="51.75" thickBot="1" x14ac:dyDescent="0.3">
      <c r="A42" s="53" t="s">
        <v>59</v>
      </c>
      <c r="B42" s="19" t="s">
        <v>60</v>
      </c>
      <c r="C42" s="20" t="s">
        <v>61</v>
      </c>
      <c r="D42" s="20" t="s">
        <v>62</v>
      </c>
      <c r="E42" s="20" t="s">
        <v>63</v>
      </c>
      <c r="F42" s="20" t="s">
        <v>64</v>
      </c>
      <c r="G42" s="20" t="s">
        <v>65</v>
      </c>
      <c r="H42" s="20" t="s">
        <v>66</v>
      </c>
      <c r="I42" s="20" t="s">
        <v>67</v>
      </c>
      <c r="J42" s="21" t="s">
        <v>68</v>
      </c>
      <c r="K42" s="19" t="s">
        <v>69</v>
      </c>
      <c r="L42" s="20" t="s">
        <v>70</v>
      </c>
      <c r="M42" s="20" t="s">
        <v>71</v>
      </c>
      <c r="N42" s="20" t="s">
        <v>72</v>
      </c>
      <c r="O42" s="20" t="s">
        <v>73</v>
      </c>
      <c r="P42" s="20" t="s">
        <v>74</v>
      </c>
      <c r="Q42" s="20" t="s">
        <v>75</v>
      </c>
      <c r="R42" s="20" t="s">
        <v>76</v>
      </c>
      <c r="S42" s="20" t="s">
        <v>77</v>
      </c>
      <c r="T42" s="20" t="s">
        <v>78</v>
      </c>
      <c r="U42" s="20" t="s">
        <v>79</v>
      </c>
      <c r="V42" s="20" t="s">
        <v>80</v>
      </c>
      <c r="W42" s="20" t="s">
        <v>81</v>
      </c>
      <c r="X42" s="20" t="s">
        <v>82</v>
      </c>
      <c r="Y42" s="21" t="s">
        <v>83</v>
      </c>
    </row>
    <row r="43" spans="1:25" ht="38.25" x14ac:dyDescent="0.25">
      <c r="A43" s="54" t="s">
        <v>84</v>
      </c>
      <c r="B43" s="9">
        <v>1</v>
      </c>
      <c r="C43" s="22" t="s">
        <v>123</v>
      </c>
      <c r="D43" s="22" t="s">
        <v>124</v>
      </c>
      <c r="E43" s="22" t="s">
        <v>84</v>
      </c>
      <c r="F43" s="22" t="s">
        <v>84</v>
      </c>
      <c r="G43" s="22" t="s">
        <v>84</v>
      </c>
      <c r="H43" s="23" t="s">
        <v>87</v>
      </c>
      <c r="I43" s="24">
        <v>1400</v>
      </c>
      <c r="J43" s="58"/>
      <c r="K43" s="9">
        <v>1</v>
      </c>
      <c r="L43" s="25"/>
      <c r="M43" s="26"/>
      <c r="N43" s="27">
        <f>IF(M43&gt;0,ROUND(L43/M43,4),0)</f>
        <v>0</v>
      </c>
      <c r="O43" s="28"/>
      <c r="P43" s="29"/>
      <c r="Q43" s="27">
        <f>ROUND(ROUND(N43,4)*(1-O43),4)</f>
        <v>0</v>
      </c>
      <c r="R43" s="27">
        <f>ROUND(ROUND(Q43,4)*(1+P43),4)</f>
        <v>0</v>
      </c>
      <c r="S43" s="27">
        <f>ROUND($I43*Q43,4)</f>
        <v>0</v>
      </c>
      <c r="T43" s="27">
        <f>ROUND($I43*R43,4)</f>
        <v>0</v>
      </c>
      <c r="U43" s="30"/>
      <c r="V43" s="30"/>
      <c r="W43" s="30"/>
      <c r="X43" s="30"/>
      <c r="Y43" s="31"/>
    </row>
    <row r="44" spans="1:25" ht="38.25" x14ac:dyDescent="0.25">
      <c r="A44" s="55" t="s">
        <v>84</v>
      </c>
      <c r="B44" s="11">
        <v>2</v>
      </c>
      <c r="C44" s="32" t="s">
        <v>125</v>
      </c>
      <c r="D44" s="32" t="s">
        <v>124</v>
      </c>
      <c r="E44" s="32" t="s">
        <v>84</v>
      </c>
      <c r="F44" s="32" t="s">
        <v>84</v>
      </c>
      <c r="G44" s="32" t="s">
        <v>84</v>
      </c>
      <c r="H44" s="33" t="s">
        <v>87</v>
      </c>
      <c r="I44" s="34">
        <v>7300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38.25" x14ac:dyDescent="0.25">
      <c r="A45" s="55" t="s">
        <v>84</v>
      </c>
      <c r="B45" s="11">
        <v>3</v>
      </c>
      <c r="C45" s="32" t="s">
        <v>126</v>
      </c>
      <c r="D45" s="32" t="s">
        <v>124</v>
      </c>
      <c r="E45" s="32" t="s">
        <v>84</v>
      </c>
      <c r="F45" s="32" t="s">
        <v>84</v>
      </c>
      <c r="G45" s="32" t="s">
        <v>84</v>
      </c>
      <c r="H45" s="33" t="s">
        <v>87</v>
      </c>
      <c r="I45" s="34">
        <v>7400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39" thickBot="1" x14ac:dyDescent="0.3">
      <c r="A46" s="56" t="s">
        <v>84</v>
      </c>
      <c r="B46" s="13">
        <v>4</v>
      </c>
      <c r="C46" s="42" t="s">
        <v>127</v>
      </c>
      <c r="D46" s="42" t="s">
        <v>124</v>
      </c>
      <c r="E46" s="42" t="s">
        <v>84</v>
      </c>
      <c r="F46" s="42" t="s">
        <v>84</v>
      </c>
      <c r="G46" s="42" t="s">
        <v>84</v>
      </c>
      <c r="H46" s="43" t="s">
        <v>87</v>
      </c>
      <c r="I46" s="44">
        <v>400</v>
      </c>
      <c r="J46" s="60"/>
      <c r="K46" s="13">
        <v>1</v>
      </c>
      <c r="L46" s="45"/>
      <c r="M46" s="46"/>
      <c r="N46" s="47">
        <f>IF(M46&gt;0,ROUND(L46/M46,4),0)</f>
        <v>0</v>
      </c>
      <c r="O46" s="48"/>
      <c r="P46" s="49"/>
      <c r="Q46" s="47">
        <f>ROUND(ROUND(N46,4)*(1-O46),4)</f>
        <v>0</v>
      </c>
      <c r="R46" s="47">
        <f>ROUND(ROUND(Q46,4)*(1+P46),4)</f>
        <v>0</v>
      </c>
      <c r="S46" s="47">
        <f>ROUND($I46*Q46,4)</f>
        <v>0</v>
      </c>
      <c r="T46" s="47">
        <f>ROUND($I46*R46,4)</f>
        <v>0</v>
      </c>
      <c r="U46" s="50"/>
      <c r="V46" s="50"/>
      <c r="W46" s="50"/>
      <c r="X46" s="50"/>
      <c r="Y46" s="51"/>
    </row>
    <row r="47" spans="1:25" ht="13.5" thickBot="1" x14ac:dyDescent="0.3">
      <c r="R47" s="61" t="s">
        <v>112</v>
      </c>
      <c r="S47" s="62">
        <f>SUM(S43:S46)</f>
        <v>0</v>
      </c>
      <c r="T47" s="63">
        <f>SUM(T43:T46)</f>
        <v>0</v>
      </c>
    </row>
    <row r="49" spans="1:25" ht="13.5" thickBot="1" x14ac:dyDescent="0.3"/>
    <row r="50" spans="1:25" ht="13.5" thickBot="1" x14ac:dyDescent="0.3">
      <c r="A50" s="52" t="s">
        <v>54</v>
      </c>
      <c r="B50" s="57" t="s">
        <v>128</v>
      </c>
      <c r="C50" s="18" t="s">
        <v>129</v>
      </c>
      <c r="D50" s="18"/>
      <c r="E50" s="18"/>
      <c r="F50" s="18"/>
      <c r="G50" s="18"/>
      <c r="H50" s="18" t="s">
        <v>57</v>
      </c>
      <c r="I50" s="18"/>
      <c r="J50" s="8"/>
      <c r="K50" s="7"/>
      <c r="L50" s="18" t="s">
        <v>130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8"/>
    </row>
    <row r="51" spans="1:25" ht="51.75" thickBot="1" x14ac:dyDescent="0.3">
      <c r="A51" s="53" t="s">
        <v>59</v>
      </c>
      <c r="B51" s="19" t="s">
        <v>60</v>
      </c>
      <c r="C51" s="20" t="s">
        <v>61</v>
      </c>
      <c r="D51" s="20" t="s">
        <v>62</v>
      </c>
      <c r="E51" s="20" t="s">
        <v>63</v>
      </c>
      <c r="F51" s="20" t="s">
        <v>64</v>
      </c>
      <c r="G51" s="20" t="s">
        <v>65</v>
      </c>
      <c r="H51" s="20" t="s">
        <v>66</v>
      </c>
      <c r="I51" s="20" t="s">
        <v>67</v>
      </c>
      <c r="J51" s="21" t="s">
        <v>68</v>
      </c>
      <c r="K51" s="19" t="s">
        <v>69</v>
      </c>
      <c r="L51" s="20" t="s">
        <v>70</v>
      </c>
      <c r="M51" s="20" t="s">
        <v>71</v>
      </c>
      <c r="N51" s="20" t="s">
        <v>72</v>
      </c>
      <c r="O51" s="20" t="s">
        <v>73</v>
      </c>
      <c r="P51" s="20" t="s">
        <v>74</v>
      </c>
      <c r="Q51" s="20" t="s">
        <v>75</v>
      </c>
      <c r="R51" s="20" t="s">
        <v>76</v>
      </c>
      <c r="S51" s="20" t="s">
        <v>77</v>
      </c>
      <c r="T51" s="20" t="s">
        <v>78</v>
      </c>
      <c r="U51" s="20" t="s">
        <v>79</v>
      </c>
      <c r="V51" s="20" t="s">
        <v>80</v>
      </c>
      <c r="W51" s="20" t="s">
        <v>81</v>
      </c>
      <c r="X51" s="20" t="s">
        <v>82</v>
      </c>
      <c r="Y51" s="21" t="s">
        <v>83</v>
      </c>
    </row>
    <row r="52" spans="1:25" ht="25.5" x14ac:dyDescent="0.25">
      <c r="A52" s="54" t="s">
        <v>84</v>
      </c>
      <c r="B52" s="9">
        <v>1</v>
      </c>
      <c r="C52" s="22" t="s">
        <v>131</v>
      </c>
      <c r="D52" s="22" t="s">
        <v>84</v>
      </c>
      <c r="E52" s="22" t="s">
        <v>84</v>
      </c>
      <c r="F52" s="22" t="s">
        <v>84</v>
      </c>
      <c r="G52" s="22" t="s">
        <v>84</v>
      </c>
      <c r="H52" s="23" t="s">
        <v>87</v>
      </c>
      <c r="I52" s="24">
        <v>57400</v>
      </c>
      <c r="J52" s="58"/>
      <c r="K52" s="9">
        <v>1</v>
      </c>
      <c r="L52" s="25"/>
      <c r="M52" s="26"/>
      <c r="N52" s="27">
        <f>IF(M52&gt;0,ROUND(L52/M52,4),0)</f>
        <v>0</v>
      </c>
      <c r="O52" s="28"/>
      <c r="P52" s="29"/>
      <c r="Q52" s="27">
        <f>ROUND(ROUND(N52,4)*(1-O52),4)</f>
        <v>0</v>
      </c>
      <c r="R52" s="27">
        <f>ROUND(ROUND(Q52,4)*(1+P52),4)</f>
        <v>0</v>
      </c>
      <c r="S52" s="27">
        <f>ROUND($I52*Q52,4)</f>
        <v>0</v>
      </c>
      <c r="T52" s="27">
        <f>ROUND($I52*R52,4)</f>
        <v>0</v>
      </c>
      <c r="U52" s="30"/>
      <c r="V52" s="30"/>
      <c r="W52" s="30"/>
      <c r="X52" s="30"/>
      <c r="Y52" s="31"/>
    </row>
    <row r="53" spans="1:25" ht="25.5" x14ac:dyDescent="0.25">
      <c r="A53" s="55" t="s">
        <v>84</v>
      </c>
      <c r="B53" s="11">
        <v>2</v>
      </c>
      <c r="C53" s="32" t="s">
        <v>132</v>
      </c>
      <c r="D53" s="32" t="s">
        <v>84</v>
      </c>
      <c r="E53" s="32" t="s">
        <v>84</v>
      </c>
      <c r="F53" s="32" t="s">
        <v>84</v>
      </c>
      <c r="G53" s="32" t="s">
        <v>84</v>
      </c>
      <c r="H53" s="33" t="s">
        <v>87</v>
      </c>
      <c r="I53" s="34">
        <v>26400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25.5" x14ac:dyDescent="0.25">
      <c r="A54" s="55" t="s">
        <v>84</v>
      </c>
      <c r="B54" s="11">
        <v>3</v>
      </c>
      <c r="C54" s="32" t="s">
        <v>133</v>
      </c>
      <c r="D54" s="32" t="s">
        <v>84</v>
      </c>
      <c r="E54" s="32" t="s">
        <v>84</v>
      </c>
      <c r="F54" s="32" t="s">
        <v>84</v>
      </c>
      <c r="G54" s="32" t="s">
        <v>84</v>
      </c>
      <c r="H54" s="33" t="s">
        <v>87</v>
      </c>
      <c r="I54" s="34">
        <v>200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84</v>
      </c>
      <c r="B55" s="11">
        <v>4</v>
      </c>
      <c r="C55" s="32" t="s">
        <v>134</v>
      </c>
      <c r="D55" s="32" t="s">
        <v>84</v>
      </c>
      <c r="E55" s="32" t="s">
        <v>84</v>
      </c>
      <c r="F55" s="32" t="s">
        <v>84</v>
      </c>
      <c r="G55" s="32" t="s">
        <v>84</v>
      </c>
      <c r="H55" s="33" t="s">
        <v>87</v>
      </c>
      <c r="I55" s="34">
        <v>200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6.25" thickBot="1" x14ac:dyDescent="0.3">
      <c r="A56" s="56" t="s">
        <v>84</v>
      </c>
      <c r="B56" s="13">
        <v>5</v>
      </c>
      <c r="C56" s="42" t="s">
        <v>135</v>
      </c>
      <c r="D56" s="42" t="s">
        <v>84</v>
      </c>
      <c r="E56" s="42" t="s">
        <v>84</v>
      </c>
      <c r="F56" s="42" t="s">
        <v>84</v>
      </c>
      <c r="G56" s="42" t="s">
        <v>84</v>
      </c>
      <c r="H56" s="43" t="s">
        <v>87</v>
      </c>
      <c r="I56" s="44">
        <v>1000</v>
      </c>
      <c r="J56" s="60"/>
      <c r="K56" s="13">
        <v>1</v>
      </c>
      <c r="L56" s="45"/>
      <c r="M56" s="46"/>
      <c r="N56" s="47">
        <f>IF(M56&gt;0,ROUND(L56/M56,4),0)</f>
        <v>0</v>
      </c>
      <c r="O56" s="48"/>
      <c r="P56" s="49"/>
      <c r="Q56" s="47">
        <f>ROUND(ROUND(N56,4)*(1-O56),4)</f>
        <v>0</v>
      </c>
      <c r="R56" s="47">
        <f>ROUND(ROUND(Q56,4)*(1+P56),4)</f>
        <v>0</v>
      </c>
      <c r="S56" s="47">
        <f>ROUND($I56*Q56,4)</f>
        <v>0</v>
      </c>
      <c r="T56" s="47">
        <f>ROUND($I56*R56,4)</f>
        <v>0</v>
      </c>
      <c r="U56" s="50"/>
      <c r="V56" s="50"/>
      <c r="W56" s="50"/>
      <c r="X56" s="50"/>
      <c r="Y56" s="51"/>
    </row>
    <row r="57" spans="1:25" ht="13.5" thickBot="1" x14ac:dyDescent="0.3">
      <c r="R57" s="61" t="s">
        <v>112</v>
      </c>
      <c r="S57" s="62">
        <f>SUM(S52:S56)</f>
        <v>0</v>
      </c>
      <c r="T57" s="63">
        <f>SUM(T52:T56)</f>
        <v>0</v>
      </c>
    </row>
    <row r="59" spans="1:25" ht="13.5" thickBot="1" x14ac:dyDescent="0.3"/>
    <row r="60" spans="1:25" ht="13.5" thickBot="1" x14ac:dyDescent="0.3">
      <c r="A60" s="52" t="s">
        <v>54</v>
      </c>
      <c r="B60" s="57" t="s">
        <v>136</v>
      </c>
      <c r="C60" s="18" t="s">
        <v>137</v>
      </c>
      <c r="D60" s="18"/>
      <c r="E60" s="18"/>
      <c r="F60" s="18"/>
      <c r="G60" s="18"/>
      <c r="H60" s="18" t="s">
        <v>57</v>
      </c>
      <c r="I60" s="18"/>
      <c r="J60" s="8"/>
      <c r="K60" s="7"/>
      <c r="L60" s="18" t="s">
        <v>138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8"/>
    </row>
    <row r="61" spans="1:25" ht="51.75" thickBot="1" x14ac:dyDescent="0.3">
      <c r="A61" s="53" t="s">
        <v>59</v>
      </c>
      <c r="B61" s="19" t="s">
        <v>60</v>
      </c>
      <c r="C61" s="20" t="s">
        <v>61</v>
      </c>
      <c r="D61" s="20" t="s">
        <v>62</v>
      </c>
      <c r="E61" s="20" t="s">
        <v>63</v>
      </c>
      <c r="F61" s="20" t="s">
        <v>64</v>
      </c>
      <c r="G61" s="20" t="s">
        <v>65</v>
      </c>
      <c r="H61" s="20" t="s">
        <v>66</v>
      </c>
      <c r="I61" s="20" t="s">
        <v>67</v>
      </c>
      <c r="J61" s="21" t="s">
        <v>68</v>
      </c>
      <c r="K61" s="19" t="s">
        <v>69</v>
      </c>
      <c r="L61" s="20" t="s">
        <v>70</v>
      </c>
      <c r="M61" s="20" t="s">
        <v>71</v>
      </c>
      <c r="N61" s="20" t="s">
        <v>72</v>
      </c>
      <c r="O61" s="20" t="s">
        <v>73</v>
      </c>
      <c r="P61" s="20" t="s">
        <v>74</v>
      </c>
      <c r="Q61" s="20" t="s">
        <v>75</v>
      </c>
      <c r="R61" s="20" t="s">
        <v>76</v>
      </c>
      <c r="S61" s="20" t="s">
        <v>77</v>
      </c>
      <c r="T61" s="20" t="s">
        <v>78</v>
      </c>
      <c r="U61" s="20" t="s">
        <v>79</v>
      </c>
      <c r="V61" s="20" t="s">
        <v>80</v>
      </c>
      <c r="W61" s="20" t="s">
        <v>81</v>
      </c>
      <c r="X61" s="20" t="s">
        <v>82</v>
      </c>
      <c r="Y61" s="21" t="s">
        <v>83</v>
      </c>
    </row>
    <row r="62" spans="1:25" ht="25.5" x14ac:dyDescent="0.25">
      <c r="A62" s="54" t="s">
        <v>84</v>
      </c>
      <c r="B62" s="9">
        <v>1</v>
      </c>
      <c r="C62" s="22" t="s">
        <v>139</v>
      </c>
      <c r="D62" s="22" t="s">
        <v>84</v>
      </c>
      <c r="E62" s="22" t="s">
        <v>84</v>
      </c>
      <c r="F62" s="22" t="s">
        <v>84</v>
      </c>
      <c r="G62" s="22" t="s">
        <v>84</v>
      </c>
      <c r="H62" s="23" t="s">
        <v>87</v>
      </c>
      <c r="I62" s="24">
        <v>58400</v>
      </c>
      <c r="J62" s="58"/>
      <c r="K62" s="9">
        <v>1</v>
      </c>
      <c r="L62" s="25"/>
      <c r="M62" s="26"/>
      <c r="N62" s="27">
        <f>IF(M62&gt;0,ROUND(L62/M62,4),0)</f>
        <v>0</v>
      </c>
      <c r="O62" s="28"/>
      <c r="P62" s="29"/>
      <c r="Q62" s="27">
        <f>ROUND(ROUND(N62,4)*(1-O62),4)</f>
        <v>0</v>
      </c>
      <c r="R62" s="27">
        <f>ROUND(ROUND(Q62,4)*(1+P62),4)</f>
        <v>0</v>
      </c>
      <c r="S62" s="27">
        <f>ROUND($I62*Q62,4)</f>
        <v>0</v>
      </c>
      <c r="T62" s="27">
        <f>ROUND($I62*R62,4)</f>
        <v>0</v>
      </c>
      <c r="U62" s="30"/>
      <c r="V62" s="30"/>
      <c r="W62" s="30"/>
      <c r="X62" s="30"/>
      <c r="Y62" s="31"/>
    </row>
    <row r="63" spans="1:25" x14ac:dyDescent="0.25">
      <c r="A63" s="55" t="s">
        <v>84</v>
      </c>
      <c r="B63" s="11">
        <v>2</v>
      </c>
      <c r="C63" s="32" t="s">
        <v>140</v>
      </c>
      <c r="D63" s="32" t="s">
        <v>84</v>
      </c>
      <c r="E63" s="32" t="s">
        <v>84</v>
      </c>
      <c r="F63" s="32" t="s">
        <v>84</v>
      </c>
      <c r="G63" s="32" t="s">
        <v>84</v>
      </c>
      <c r="H63" s="33" t="s">
        <v>87</v>
      </c>
      <c r="I63" s="34">
        <v>82800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6.25" thickBot="1" x14ac:dyDescent="0.3">
      <c r="A64" s="56" t="s">
        <v>84</v>
      </c>
      <c r="B64" s="13">
        <v>3</v>
      </c>
      <c r="C64" s="42" t="s">
        <v>141</v>
      </c>
      <c r="D64" s="42" t="s">
        <v>84</v>
      </c>
      <c r="E64" s="42" t="s">
        <v>84</v>
      </c>
      <c r="F64" s="42" t="s">
        <v>84</v>
      </c>
      <c r="G64" s="42" t="s">
        <v>84</v>
      </c>
      <c r="H64" s="43" t="s">
        <v>87</v>
      </c>
      <c r="I64" s="44">
        <v>7200</v>
      </c>
      <c r="J64" s="60"/>
      <c r="K64" s="13">
        <v>1</v>
      </c>
      <c r="L64" s="45"/>
      <c r="M64" s="46"/>
      <c r="N64" s="47">
        <f>IF(M64&gt;0,ROUND(L64/M64,4),0)</f>
        <v>0</v>
      </c>
      <c r="O64" s="48"/>
      <c r="P64" s="49"/>
      <c r="Q64" s="47">
        <f>ROUND(ROUND(N64,4)*(1-O64),4)</f>
        <v>0</v>
      </c>
      <c r="R64" s="47">
        <f>ROUND(ROUND(Q64,4)*(1+P64),4)</f>
        <v>0</v>
      </c>
      <c r="S64" s="47">
        <f>ROUND($I64*Q64,4)</f>
        <v>0</v>
      </c>
      <c r="T64" s="47">
        <f>ROUND($I64*R64,4)</f>
        <v>0</v>
      </c>
      <c r="U64" s="50"/>
      <c r="V64" s="50"/>
      <c r="W64" s="50"/>
      <c r="X64" s="50"/>
      <c r="Y64" s="51"/>
    </row>
    <row r="65" spans="1:25" ht="13.5" thickBot="1" x14ac:dyDescent="0.3">
      <c r="R65" s="61" t="s">
        <v>112</v>
      </c>
      <c r="S65" s="62">
        <f>SUM(S62:S64)</f>
        <v>0</v>
      </c>
      <c r="T65" s="63">
        <f>SUM(T62:T64)</f>
        <v>0</v>
      </c>
    </row>
    <row r="67" spans="1:25" ht="13.5" thickBot="1" x14ac:dyDescent="0.3"/>
    <row r="68" spans="1:25" ht="13.5" thickBot="1" x14ac:dyDescent="0.3">
      <c r="A68" s="52" t="s">
        <v>54</v>
      </c>
      <c r="B68" s="57" t="s">
        <v>142</v>
      </c>
      <c r="C68" s="18" t="s">
        <v>143</v>
      </c>
      <c r="D68" s="18"/>
      <c r="E68" s="18"/>
      <c r="F68" s="18"/>
      <c r="G68" s="18"/>
      <c r="H68" s="18" t="s">
        <v>57</v>
      </c>
      <c r="I68" s="18"/>
      <c r="J68" s="8"/>
      <c r="K68" s="7"/>
      <c r="L68" s="18" t="s">
        <v>144</v>
      </c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8"/>
    </row>
    <row r="69" spans="1:25" ht="51.75" thickBot="1" x14ac:dyDescent="0.3">
      <c r="A69" s="53" t="s">
        <v>59</v>
      </c>
      <c r="B69" s="19" t="s">
        <v>60</v>
      </c>
      <c r="C69" s="20" t="s">
        <v>61</v>
      </c>
      <c r="D69" s="20" t="s">
        <v>62</v>
      </c>
      <c r="E69" s="20" t="s">
        <v>63</v>
      </c>
      <c r="F69" s="20" t="s">
        <v>64</v>
      </c>
      <c r="G69" s="20" t="s">
        <v>65</v>
      </c>
      <c r="H69" s="20" t="s">
        <v>66</v>
      </c>
      <c r="I69" s="20" t="s">
        <v>67</v>
      </c>
      <c r="J69" s="21" t="s">
        <v>68</v>
      </c>
      <c r="K69" s="19" t="s">
        <v>69</v>
      </c>
      <c r="L69" s="20" t="s">
        <v>70</v>
      </c>
      <c r="M69" s="20" t="s">
        <v>71</v>
      </c>
      <c r="N69" s="20" t="s">
        <v>72</v>
      </c>
      <c r="O69" s="20" t="s">
        <v>73</v>
      </c>
      <c r="P69" s="20" t="s">
        <v>74</v>
      </c>
      <c r="Q69" s="20" t="s">
        <v>75</v>
      </c>
      <c r="R69" s="20" t="s">
        <v>76</v>
      </c>
      <c r="S69" s="20" t="s">
        <v>77</v>
      </c>
      <c r="T69" s="20" t="s">
        <v>78</v>
      </c>
      <c r="U69" s="20" t="s">
        <v>79</v>
      </c>
      <c r="V69" s="20" t="s">
        <v>80</v>
      </c>
      <c r="W69" s="20" t="s">
        <v>81</v>
      </c>
      <c r="X69" s="20" t="s">
        <v>82</v>
      </c>
      <c r="Y69" s="21" t="s">
        <v>83</v>
      </c>
    </row>
    <row r="70" spans="1:25" x14ac:dyDescent="0.25">
      <c r="A70" s="54" t="s">
        <v>84</v>
      </c>
      <c r="B70" s="9">
        <v>1</v>
      </c>
      <c r="C70" s="22" t="s">
        <v>145</v>
      </c>
      <c r="D70" s="22" t="s">
        <v>84</v>
      </c>
      <c r="E70" s="22" t="s">
        <v>84</v>
      </c>
      <c r="F70" s="22" t="s">
        <v>84</v>
      </c>
      <c r="G70" s="22" t="s">
        <v>84</v>
      </c>
      <c r="H70" s="23" t="s">
        <v>87</v>
      </c>
      <c r="I70" s="24">
        <v>24600</v>
      </c>
      <c r="J70" s="58"/>
      <c r="K70" s="9">
        <v>1</v>
      </c>
      <c r="L70" s="25"/>
      <c r="M70" s="26"/>
      <c r="N70" s="27">
        <f>IF(M70&gt;0,ROUND(L70/M70,4),0)</f>
        <v>0</v>
      </c>
      <c r="O70" s="28"/>
      <c r="P70" s="29"/>
      <c r="Q70" s="27">
        <f>ROUND(ROUND(N70,4)*(1-O70),4)</f>
        <v>0</v>
      </c>
      <c r="R70" s="27">
        <f>ROUND(ROUND(Q70,4)*(1+P70),4)</f>
        <v>0</v>
      </c>
      <c r="S70" s="27">
        <f>ROUND($I70*Q70,4)</f>
        <v>0</v>
      </c>
      <c r="T70" s="27">
        <f>ROUND($I70*R70,4)</f>
        <v>0</v>
      </c>
      <c r="U70" s="30"/>
      <c r="V70" s="30"/>
      <c r="W70" s="30"/>
      <c r="X70" s="30"/>
      <c r="Y70" s="31"/>
    </row>
    <row r="71" spans="1:25" x14ac:dyDescent="0.25">
      <c r="A71" s="55" t="s">
        <v>84</v>
      </c>
      <c r="B71" s="11">
        <v>2</v>
      </c>
      <c r="C71" s="32" t="s">
        <v>146</v>
      </c>
      <c r="D71" s="32" t="s">
        <v>84</v>
      </c>
      <c r="E71" s="32" t="s">
        <v>84</v>
      </c>
      <c r="F71" s="32" t="s">
        <v>84</v>
      </c>
      <c r="G71" s="32" t="s">
        <v>84</v>
      </c>
      <c r="H71" s="33" t="s">
        <v>87</v>
      </c>
      <c r="I71" s="34">
        <v>4800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84</v>
      </c>
      <c r="B72" s="11">
        <v>3</v>
      </c>
      <c r="C72" s="32" t="s">
        <v>147</v>
      </c>
      <c r="D72" s="32" t="s">
        <v>84</v>
      </c>
      <c r="E72" s="32" t="s">
        <v>84</v>
      </c>
      <c r="F72" s="32" t="s">
        <v>84</v>
      </c>
      <c r="G72" s="32" t="s">
        <v>84</v>
      </c>
      <c r="H72" s="33" t="s">
        <v>87</v>
      </c>
      <c r="I72" s="34">
        <v>41500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ht="25.5" x14ac:dyDescent="0.25">
      <c r="A73" s="55" t="s">
        <v>84</v>
      </c>
      <c r="B73" s="11">
        <v>4</v>
      </c>
      <c r="C73" s="32" t="s">
        <v>148</v>
      </c>
      <c r="D73" s="32" t="s">
        <v>84</v>
      </c>
      <c r="E73" s="32" t="s">
        <v>84</v>
      </c>
      <c r="F73" s="32" t="s">
        <v>84</v>
      </c>
      <c r="G73" s="32" t="s">
        <v>84</v>
      </c>
      <c r="H73" s="33" t="s">
        <v>87</v>
      </c>
      <c r="I73" s="34">
        <v>300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6.25" thickBot="1" x14ac:dyDescent="0.3">
      <c r="A74" s="56" t="s">
        <v>84</v>
      </c>
      <c r="B74" s="13">
        <v>5</v>
      </c>
      <c r="C74" s="42" t="s">
        <v>149</v>
      </c>
      <c r="D74" s="42" t="s">
        <v>84</v>
      </c>
      <c r="E74" s="42" t="s">
        <v>84</v>
      </c>
      <c r="F74" s="42" t="s">
        <v>84</v>
      </c>
      <c r="G74" s="42" t="s">
        <v>84</v>
      </c>
      <c r="H74" s="43" t="s">
        <v>87</v>
      </c>
      <c r="I74" s="44">
        <v>25350</v>
      </c>
      <c r="J74" s="60"/>
      <c r="K74" s="13">
        <v>1</v>
      </c>
      <c r="L74" s="45"/>
      <c r="M74" s="46"/>
      <c r="N74" s="47">
        <f>IF(M74&gt;0,ROUND(L74/M74,4),0)</f>
        <v>0</v>
      </c>
      <c r="O74" s="48"/>
      <c r="P74" s="49"/>
      <c r="Q74" s="47">
        <f>ROUND(ROUND(N74,4)*(1-O74),4)</f>
        <v>0</v>
      </c>
      <c r="R74" s="47">
        <f>ROUND(ROUND(Q74,4)*(1+P74),4)</f>
        <v>0</v>
      </c>
      <c r="S74" s="47">
        <f>ROUND($I74*Q74,4)</f>
        <v>0</v>
      </c>
      <c r="T74" s="47">
        <f>ROUND($I74*R74,4)</f>
        <v>0</v>
      </c>
      <c r="U74" s="50"/>
      <c r="V74" s="50"/>
      <c r="W74" s="50"/>
      <c r="X74" s="50"/>
      <c r="Y74" s="51"/>
    </row>
    <row r="75" spans="1:25" ht="13.5" thickBot="1" x14ac:dyDescent="0.3">
      <c r="R75" s="61" t="s">
        <v>112</v>
      </c>
      <c r="S75" s="62">
        <f>SUM(S70:S74)</f>
        <v>0</v>
      </c>
      <c r="T75" s="63">
        <f>SUM(T70:T74)</f>
        <v>0</v>
      </c>
    </row>
  </sheetData>
  <sheetProtection algorithmName="SHA-512" hashValue="OI9GAGNdkmJROwN9EAypvirS3lvV7RTfobBo+UixNM1GdkQZhpKU349CGNu5k+Tjvn57QlSKuLxM806Rxa3QGw==" saltValue="8Of1MPW3w9AFO+16WgXJZ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16-17/18&amp;RStran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28515625" style="1" customWidth="1"/>
    <col min="5" max="7" width="9.140625" style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150</v>
      </c>
      <c r="C5" s="2" t="s">
        <v>151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54</v>
      </c>
      <c r="B11" s="57" t="s">
        <v>55</v>
      </c>
      <c r="C11" s="18" t="s">
        <v>152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153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0" t="s">
        <v>81</v>
      </c>
      <c r="X12" s="20" t="s">
        <v>82</v>
      </c>
      <c r="Y12" s="21" t="s">
        <v>83</v>
      </c>
    </row>
    <row r="13" spans="1:25" ht="13.5" thickBot="1" x14ac:dyDescent="0.3">
      <c r="A13" s="77" t="s">
        <v>84</v>
      </c>
      <c r="B13" s="78">
        <v>1</v>
      </c>
      <c r="C13" s="67" t="s">
        <v>154</v>
      </c>
      <c r="D13" s="67" t="s">
        <v>155</v>
      </c>
      <c r="E13" s="67" t="s">
        <v>84</v>
      </c>
      <c r="F13" s="67" t="s">
        <v>84</v>
      </c>
      <c r="G13" s="67" t="s">
        <v>84</v>
      </c>
      <c r="H13" s="68" t="s">
        <v>87</v>
      </c>
      <c r="I13" s="69">
        <v>100</v>
      </c>
      <c r="J13" s="79"/>
      <c r="K13" s="78">
        <v>1</v>
      </c>
      <c r="L13" s="70"/>
      <c r="M13" s="71"/>
      <c r="N13" s="72">
        <f>IF(M13&gt;0,ROUND(L13/M13,4),0)</f>
        <v>0</v>
      </c>
      <c r="O13" s="73"/>
      <c r="P13" s="74"/>
      <c r="Q13" s="72">
        <f>ROUND(ROUND(N13,4)*(1-O13),4)</f>
        <v>0</v>
      </c>
      <c r="R13" s="72">
        <f>ROUND(ROUND(Q13,4)*(1+P13),4)</f>
        <v>0</v>
      </c>
      <c r="S13" s="72">
        <f>ROUND($I13*Q13,4)</f>
        <v>0</v>
      </c>
      <c r="T13" s="72">
        <f>ROUND($I13*R13,4)</f>
        <v>0</v>
      </c>
      <c r="U13" s="75"/>
      <c r="V13" s="75"/>
      <c r="W13" s="75"/>
      <c r="X13" s="75"/>
      <c r="Y13" s="76"/>
    </row>
    <row r="14" spans="1:25" ht="13.5" thickBot="1" x14ac:dyDescent="0.3">
      <c r="R14" s="61" t="s">
        <v>112</v>
      </c>
      <c r="S14" s="62">
        <f>SUM(S13:S13)</f>
        <v>0</v>
      </c>
      <c r="T14" s="63">
        <f>SUM(T13:T13)</f>
        <v>0</v>
      </c>
    </row>
    <row r="16" spans="1:25" ht="13.5" thickBot="1" x14ac:dyDescent="0.3"/>
    <row r="17" spans="1:25" ht="13.5" thickBot="1" x14ac:dyDescent="0.3">
      <c r="A17" s="52" t="s">
        <v>54</v>
      </c>
      <c r="B17" s="57" t="s">
        <v>113</v>
      </c>
      <c r="C17" s="18" t="s">
        <v>156</v>
      </c>
      <c r="D17" s="18"/>
      <c r="E17" s="18"/>
      <c r="F17" s="18"/>
      <c r="G17" s="18"/>
      <c r="H17" s="18" t="s">
        <v>57</v>
      </c>
      <c r="I17" s="18"/>
      <c r="J17" s="8"/>
      <c r="K17" s="7"/>
      <c r="L17" s="18" t="s">
        <v>157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8"/>
    </row>
    <row r="18" spans="1:25" ht="51.75" thickBot="1" x14ac:dyDescent="0.3">
      <c r="A18" s="53" t="s">
        <v>59</v>
      </c>
      <c r="B18" s="19" t="s">
        <v>60</v>
      </c>
      <c r="C18" s="20" t="s">
        <v>61</v>
      </c>
      <c r="D18" s="20" t="s">
        <v>62</v>
      </c>
      <c r="E18" s="20" t="s">
        <v>63</v>
      </c>
      <c r="F18" s="20" t="s">
        <v>64</v>
      </c>
      <c r="G18" s="20" t="s">
        <v>65</v>
      </c>
      <c r="H18" s="20" t="s">
        <v>66</v>
      </c>
      <c r="I18" s="20" t="s">
        <v>67</v>
      </c>
      <c r="J18" s="21" t="s">
        <v>68</v>
      </c>
      <c r="K18" s="19" t="s">
        <v>69</v>
      </c>
      <c r="L18" s="20" t="s">
        <v>70</v>
      </c>
      <c r="M18" s="20" t="s">
        <v>71</v>
      </c>
      <c r="N18" s="20" t="s">
        <v>72</v>
      </c>
      <c r="O18" s="20" t="s">
        <v>73</v>
      </c>
      <c r="P18" s="20" t="s">
        <v>74</v>
      </c>
      <c r="Q18" s="20" t="s">
        <v>75</v>
      </c>
      <c r="R18" s="20" t="s">
        <v>76</v>
      </c>
      <c r="S18" s="20" t="s">
        <v>77</v>
      </c>
      <c r="T18" s="20" t="s">
        <v>78</v>
      </c>
      <c r="U18" s="20" t="s">
        <v>79</v>
      </c>
      <c r="V18" s="20" t="s">
        <v>80</v>
      </c>
      <c r="W18" s="20" t="s">
        <v>81</v>
      </c>
      <c r="X18" s="20" t="s">
        <v>82</v>
      </c>
      <c r="Y18" s="21" t="s">
        <v>83</v>
      </c>
    </row>
    <row r="19" spans="1:25" x14ac:dyDescent="0.25">
      <c r="A19" s="54" t="s">
        <v>84</v>
      </c>
      <c r="B19" s="9">
        <v>1</v>
      </c>
      <c r="C19" s="22" t="s">
        <v>158</v>
      </c>
      <c r="D19" s="22" t="s">
        <v>84</v>
      </c>
      <c r="E19" s="22" t="s">
        <v>84</v>
      </c>
      <c r="F19" s="22" t="s">
        <v>84</v>
      </c>
      <c r="G19" s="22" t="s">
        <v>84</v>
      </c>
      <c r="H19" s="23" t="s">
        <v>87</v>
      </c>
      <c r="I19" s="24">
        <v>42</v>
      </c>
      <c r="J19" s="58"/>
      <c r="K19" s="9">
        <v>1</v>
      </c>
      <c r="L19" s="25"/>
      <c r="M19" s="26"/>
      <c r="N19" s="27">
        <f>IF(M19&gt;0,ROUND(L19/M19,4),0)</f>
        <v>0</v>
      </c>
      <c r="O19" s="28"/>
      <c r="P19" s="29"/>
      <c r="Q19" s="27">
        <f>ROUND(ROUND(N19,4)*(1-O19),4)</f>
        <v>0</v>
      </c>
      <c r="R19" s="27">
        <f>ROUND(ROUND(Q19,4)*(1+P19),4)</f>
        <v>0</v>
      </c>
      <c r="S19" s="27">
        <f>ROUND($I19*Q19,4)</f>
        <v>0</v>
      </c>
      <c r="T19" s="27">
        <f>ROUND($I19*R19,4)</f>
        <v>0</v>
      </c>
      <c r="U19" s="30"/>
      <c r="V19" s="30"/>
      <c r="W19" s="30"/>
      <c r="X19" s="30"/>
      <c r="Y19" s="31"/>
    </row>
    <row r="20" spans="1:25" ht="39" thickBot="1" x14ac:dyDescent="0.3">
      <c r="A20" s="56" t="s">
        <v>84</v>
      </c>
      <c r="B20" s="13">
        <v>2</v>
      </c>
      <c r="C20" s="42" t="s">
        <v>159</v>
      </c>
      <c r="D20" s="42" t="s">
        <v>160</v>
      </c>
      <c r="E20" s="42" t="s">
        <v>84</v>
      </c>
      <c r="F20" s="42" t="s">
        <v>84</v>
      </c>
      <c r="G20" s="42" t="s">
        <v>84</v>
      </c>
      <c r="H20" s="43" t="s">
        <v>87</v>
      </c>
      <c r="I20" s="44">
        <v>6000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112</v>
      </c>
      <c r="S21" s="62">
        <f>SUM(S19:S20)</f>
        <v>0</v>
      </c>
      <c r="T21" s="63">
        <f>SUM(T19:T20)</f>
        <v>0</v>
      </c>
    </row>
  </sheetData>
  <sheetProtection algorithmName="SHA-512" hashValue="hLRk66MF0j4tSvlyymyLjflNd/eRa08iLC7caGeJgZTitijzHsdluWNVdTtQG16cYfTcMYyTYJOZH+WMf/0Eaw==" saltValue="1TD5P/a1zDLOgfx2PS6EP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16-17/18&amp;RStran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2</vt:i4>
      </vt:variant>
    </vt:vector>
  </HeadingPairs>
  <TitlesOfParts>
    <vt:vector size="8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'Sklop I.'!Tiskanje_naslovov</vt:lpstr>
      <vt:lpstr>'Sklop II.'!Tiskanje_naslovov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2018-07-03T05:55:52Z</dcterms:created>
  <dcterms:modified xsi:type="dcterms:W3CDTF">2018-07-03T05:56:08Z</dcterms:modified>
</cp:coreProperties>
</file>