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JAVNA NAROČILA\16_34_20 RESPIRATORNI MATERIAL\"/>
    </mc:Choice>
  </mc:AlternateContent>
  <bookViews>
    <workbookView xWindow="0" yWindow="0" windowWidth="2370" windowHeight="0"/>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 name="Sklop IV." sheetId="8" r:id="rId8"/>
  </sheets>
  <definedNames>
    <definedName name="_xlnm.Print_Titles" localSheetId="4">'Sklop I.'!$B:$B</definedName>
    <definedName name="_xlnm.Print_Titles" localSheetId="5">'Sklop II.'!$B:$B</definedName>
    <definedName name="_xlnm.Print_Titles" localSheetId="6">'Sklop III.'!$B:$B</definedName>
    <definedName name="_xlnm.Print_Titles" localSheetId="7">'Sklop IV.'!$B:$B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22" i="8" l="1"/>
  <c r="S122" i="8"/>
  <c r="T121" i="8"/>
  <c r="S121" i="8"/>
  <c r="R121" i="8"/>
  <c r="Q121" i="8"/>
  <c r="N121" i="8"/>
  <c r="T120" i="8"/>
  <c r="S120" i="8"/>
  <c r="R120" i="8"/>
  <c r="Q120" i="8"/>
  <c r="N120" i="8"/>
  <c r="T115" i="8"/>
  <c r="S115" i="8"/>
  <c r="T114" i="8"/>
  <c r="S114" i="8"/>
  <c r="R114" i="8"/>
  <c r="Q114" i="8"/>
  <c r="N114" i="8"/>
  <c r="T113" i="8"/>
  <c r="S113" i="8"/>
  <c r="R113" i="8"/>
  <c r="Q113" i="8"/>
  <c r="N113" i="8"/>
  <c r="T112" i="8"/>
  <c r="S112" i="8"/>
  <c r="R112" i="8"/>
  <c r="Q112" i="8"/>
  <c r="N112" i="8"/>
  <c r="T111" i="8"/>
  <c r="S111" i="8"/>
  <c r="R111" i="8"/>
  <c r="Q111" i="8"/>
  <c r="N111" i="8"/>
  <c r="T106" i="8"/>
  <c r="S106" i="8"/>
  <c r="T105" i="8"/>
  <c r="S105" i="8"/>
  <c r="R105" i="8"/>
  <c r="Q105" i="8"/>
  <c r="N105" i="8"/>
  <c r="T104" i="8"/>
  <c r="S104" i="8"/>
  <c r="R104" i="8"/>
  <c r="Q104" i="8"/>
  <c r="N104" i="8"/>
  <c r="T103" i="8"/>
  <c r="S103" i="8"/>
  <c r="R103" i="8"/>
  <c r="Q103" i="8"/>
  <c r="N103" i="8"/>
  <c r="T98" i="8"/>
  <c r="S98" i="8"/>
  <c r="T97" i="8"/>
  <c r="S97" i="8"/>
  <c r="R97" i="8"/>
  <c r="Q97" i="8"/>
  <c r="N97" i="8"/>
  <c r="T96" i="8"/>
  <c r="S96" i="8"/>
  <c r="R96" i="8"/>
  <c r="Q96" i="8"/>
  <c r="N96" i="8"/>
  <c r="T91" i="8"/>
  <c r="S91" i="8"/>
  <c r="T90" i="8"/>
  <c r="S90" i="8"/>
  <c r="R90" i="8"/>
  <c r="Q90" i="8"/>
  <c r="N90" i="8"/>
  <c r="T89" i="8"/>
  <c r="S89" i="8"/>
  <c r="R89" i="8"/>
  <c r="Q89" i="8"/>
  <c r="N89" i="8"/>
  <c r="T88" i="8"/>
  <c r="S88" i="8"/>
  <c r="R88" i="8"/>
  <c r="Q88" i="8"/>
  <c r="N88" i="8"/>
  <c r="T83" i="8"/>
  <c r="S83" i="8"/>
  <c r="T82" i="8"/>
  <c r="S82" i="8"/>
  <c r="R82" i="8"/>
  <c r="Q82" i="8"/>
  <c r="N82" i="8"/>
  <c r="T81" i="8"/>
  <c r="S81" i="8"/>
  <c r="R81" i="8"/>
  <c r="Q81" i="8"/>
  <c r="N81" i="8"/>
  <c r="T80" i="8"/>
  <c r="S80" i="8"/>
  <c r="R80" i="8"/>
  <c r="Q80" i="8"/>
  <c r="N80" i="8"/>
  <c r="T79" i="8"/>
  <c r="S79" i="8"/>
  <c r="R79" i="8"/>
  <c r="Q79" i="8"/>
  <c r="N79" i="8"/>
  <c r="T74" i="8"/>
  <c r="S74" i="8"/>
  <c r="T73" i="8"/>
  <c r="S73" i="8"/>
  <c r="R73" i="8"/>
  <c r="Q73" i="8"/>
  <c r="N73" i="8"/>
  <c r="T72" i="8"/>
  <c r="S72" i="8"/>
  <c r="R72" i="8"/>
  <c r="Q72" i="8"/>
  <c r="N72" i="8"/>
  <c r="T71" i="8"/>
  <c r="S71" i="8"/>
  <c r="R71" i="8"/>
  <c r="Q71" i="8"/>
  <c r="N71" i="8"/>
  <c r="T66" i="8"/>
  <c r="S66" i="8"/>
  <c r="T65" i="8"/>
  <c r="S65" i="8"/>
  <c r="R65" i="8"/>
  <c r="Q65" i="8"/>
  <c r="N65" i="8"/>
  <c r="T64" i="8"/>
  <c r="S64" i="8"/>
  <c r="R64" i="8"/>
  <c r="Q64" i="8"/>
  <c r="N64" i="8"/>
  <c r="T63" i="8"/>
  <c r="S63" i="8"/>
  <c r="R63" i="8"/>
  <c r="Q63" i="8"/>
  <c r="N63" i="8"/>
  <c r="T62" i="8"/>
  <c r="S62" i="8"/>
  <c r="R62" i="8"/>
  <c r="Q62" i="8"/>
  <c r="N62" i="8"/>
  <c r="T61" i="8"/>
  <c r="S61" i="8"/>
  <c r="R61" i="8"/>
  <c r="Q61" i="8"/>
  <c r="N61" i="8"/>
  <c r="T60" i="8"/>
  <c r="S60" i="8"/>
  <c r="R60" i="8"/>
  <c r="Q60" i="8"/>
  <c r="N60" i="8"/>
  <c r="T59" i="8"/>
  <c r="S59" i="8"/>
  <c r="R59" i="8"/>
  <c r="Q59" i="8"/>
  <c r="N59" i="8"/>
  <c r="T58" i="8"/>
  <c r="S58" i="8"/>
  <c r="R58" i="8"/>
  <c r="Q58" i="8"/>
  <c r="N58" i="8"/>
  <c r="T57" i="8"/>
  <c r="S57" i="8"/>
  <c r="R57" i="8"/>
  <c r="Q57" i="8"/>
  <c r="N57" i="8"/>
  <c r="T56" i="8"/>
  <c r="S56" i="8"/>
  <c r="R56" i="8"/>
  <c r="Q56" i="8"/>
  <c r="N56" i="8"/>
  <c r="T55" i="8"/>
  <c r="S55" i="8"/>
  <c r="R55" i="8"/>
  <c r="Q55" i="8"/>
  <c r="N55" i="8"/>
  <c r="T54" i="8"/>
  <c r="S54" i="8"/>
  <c r="R54" i="8"/>
  <c r="Q54" i="8"/>
  <c r="N54" i="8"/>
  <c r="T53" i="8"/>
  <c r="S53" i="8"/>
  <c r="R53" i="8"/>
  <c r="Q53" i="8"/>
  <c r="N53" i="8"/>
  <c r="T52" i="8"/>
  <c r="S52" i="8"/>
  <c r="R52" i="8"/>
  <c r="Q52" i="8"/>
  <c r="N52" i="8"/>
  <c r="T47" i="8"/>
  <c r="S47" i="8"/>
  <c r="T46" i="8"/>
  <c r="S46" i="8"/>
  <c r="R46" i="8"/>
  <c r="Q46" i="8"/>
  <c r="N46" i="8"/>
  <c r="T45" i="8"/>
  <c r="S45" i="8"/>
  <c r="R45" i="8"/>
  <c r="Q45" i="8"/>
  <c r="N45" i="8"/>
  <c r="T40" i="8"/>
  <c r="S40" i="8"/>
  <c r="T39" i="8"/>
  <c r="S39" i="8"/>
  <c r="R39" i="8"/>
  <c r="Q39" i="8"/>
  <c r="N39" i="8"/>
  <c r="T38" i="8"/>
  <c r="S38" i="8"/>
  <c r="R38" i="8"/>
  <c r="Q38" i="8"/>
  <c r="N38" i="8"/>
  <c r="T37" i="8"/>
  <c r="S37" i="8"/>
  <c r="R37" i="8"/>
  <c r="Q37" i="8"/>
  <c r="N37" i="8"/>
  <c r="T36" i="8"/>
  <c r="S36" i="8"/>
  <c r="R36" i="8"/>
  <c r="Q36" i="8"/>
  <c r="N36" i="8"/>
  <c r="T35" i="8"/>
  <c r="S35" i="8"/>
  <c r="R35" i="8"/>
  <c r="Q35" i="8"/>
  <c r="N35" i="8"/>
  <c r="T30" i="8"/>
  <c r="S30" i="8"/>
  <c r="T29" i="8"/>
  <c r="S29" i="8"/>
  <c r="R29" i="8"/>
  <c r="Q29" i="8"/>
  <c r="N29" i="8"/>
  <c r="T28" i="8"/>
  <c r="S28" i="8"/>
  <c r="R28" i="8"/>
  <c r="Q28" i="8"/>
  <c r="N28" i="8"/>
  <c r="T23" i="8"/>
  <c r="S23" i="8"/>
  <c r="T22" i="8"/>
  <c r="S22" i="8"/>
  <c r="R22" i="8"/>
  <c r="Q22" i="8"/>
  <c r="N22" i="8"/>
  <c r="T21" i="8"/>
  <c r="S21" i="8"/>
  <c r="R21" i="8"/>
  <c r="Q21" i="8"/>
  <c r="N21" i="8"/>
  <c r="T20" i="8"/>
  <c r="S20" i="8"/>
  <c r="R20" i="8"/>
  <c r="Q20" i="8"/>
  <c r="N20" i="8"/>
  <c r="T19" i="8"/>
  <c r="S19" i="8"/>
  <c r="R19" i="8"/>
  <c r="Q19" i="8"/>
  <c r="N19" i="8"/>
  <c r="T18" i="8"/>
  <c r="S18" i="8"/>
  <c r="R18" i="8"/>
  <c r="Q18" i="8"/>
  <c r="N18" i="8"/>
  <c r="T17" i="8"/>
  <c r="S17" i="8"/>
  <c r="R17" i="8"/>
  <c r="Q17" i="8"/>
  <c r="N17" i="8"/>
  <c r="T16" i="8"/>
  <c r="S16" i="8"/>
  <c r="R16" i="8"/>
  <c r="Q16" i="8"/>
  <c r="N16" i="8"/>
  <c r="T15" i="8"/>
  <c r="S15" i="8"/>
  <c r="R15" i="8"/>
  <c r="Q15" i="8"/>
  <c r="N15" i="8"/>
  <c r="T14" i="8"/>
  <c r="S14" i="8"/>
  <c r="R14" i="8"/>
  <c r="Q14" i="8"/>
  <c r="N14" i="8"/>
  <c r="T13" i="8"/>
  <c r="S13" i="8"/>
  <c r="R13" i="8"/>
  <c r="Q13" i="8"/>
  <c r="N13" i="8"/>
  <c r="C8" i="8"/>
  <c r="C7" i="8"/>
  <c r="T102" i="7"/>
  <c r="S102" i="7"/>
  <c r="T101" i="7"/>
  <c r="S101" i="7"/>
  <c r="R101" i="7"/>
  <c r="Q101" i="7"/>
  <c r="N101" i="7"/>
  <c r="T100" i="7"/>
  <c r="S100" i="7"/>
  <c r="R100" i="7"/>
  <c r="Q100" i="7"/>
  <c r="N100" i="7"/>
  <c r="T95" i="7"/>
  <c r="S95" i="7"/>
  <c r="T94" i="7"/>
  <c r="S94" i="7"/>
  <c r="R94" i="7"/>
  <c r="Q94" i="7"/>
  <c r="N94" i="7"/>
  <c r="T89" i="7"/>
  <c r="S89" i="7"/>
  <c r="T88" i="7"/>
  <c r="S88" i="7"/>
  <c r="R88" i="7"/>
  <c r="Q88" i="7"/>
  <c r="N88" i="7"/>
  <c r="T87" i="7"/>
  <c r="S87" i="7"/>
  <c r="R87" i="7"/>
  <c r="Q87" i="7"/>
  <c r="N87" i="7"/>
  <c r="T86" i="7"/>
  <c r="S86" i="7"/>
  <c r="R86" i="7"/>
  <c r="Q86" i="7"/>
  <c r="N86" i="7"/>
  <c r="T85" i="7"/>
  <c r="S85" i="7"/>
  <c r="R85" i="7"/>
  <c r="Q85" i="7"/>
  <c r="N85" i="7"/>
  <c r="T84" i="7"/>
  <c r="S84" i="7"/>
  <c r="R84" i="7"/>
  <c r="Q84" i="7"/>
  <c r="N84" i="7"/>
  <c r="T83" i="7"/>
  <c r="S83" i="7"/>
  <c r="R83" i="7"/>
  <c r="Q83" i="7"/>
  <c r="N83" i="7"/>
  <c r="T82" i="7"/>
  <c r="S82" i="7"/>
  <c r="R82" i="7"/>
  <c r="Q82" i="7"/>
  <c r="N82" i="7"/>
  <c r="T77" i="7"/>
  <c r="S77" i="7"/>
  <c r="T76" i="7"/>
  <c r="S76" i="7"/>
  <c r="R76" i="7"/>
  <c r="Q76" i="7"/>
  <c r="N76" i="7"/>
  <c r="T75" i="7"/>
  <c r="S75" i="7"/>
  <c r="R75" i="7"/>
  <c r="Q75" i="7"/>
  <c r="N75" i="7"/>
  <c r="T74" i="7"/>
  <c r="S74" i="7"/>
  <c r="R74" i="7"/>
  <c r="Q74" i="7"/>
  <c r="N74" i="7"/>
  <c r="T73" i="7"/>
  <c r="S73" i="7"/>
  <c r="R73" i="7"/>
  <c r="Q73" i="7"/>
  <c r="N73" i="7"/>
  <c r="T72" i="7"/>
  <c r="S72" i="7"/>
  <c r="R72" i="7"/>
  <c r="Q72" i="7"/>
  <c r="N72" i="7"/>
  <c r="T71" i="7"/>
  <c r="S71" i="7"/>
  <c r="R71" i="7"/>
  <c r="Q71" i="7"/>
  <c r="N71" i="7"/>
  <c r="T66" i="7"/>
  <c r="S66" i="7"/>
  <c r="T65" i="7"/>
  <c r="S65" i="7"/>
  <c r="R65" i="7"/>
  <c r="Q65" i="7"/>
  <c r="N65" i="7"/>
  <c r="T64" i="7"/>
  <c r="S64" i="7"/>
  <c r="R64" i="7"/>
  <c r="Q64" i="7"/>
  <c r="N64" i="7"/>
  <c r="T63" i="7"/>
  <c r="S63" i="7"/>
  <c r="R63" i="7"/>
  <c r="Q63" i="7"/>
  <c r="N63" i="7"/>
  <c r="T62" i="7"/>
  <c r="S62" i="7"/>
  <c r="R62" i="7"/>
  <c r="Q62" i="7"/>
  <c r="N62" i="7"/>
  <c r="T61" i="7"/>
  <c r="S61" i="7"/>
  <c r="R61" i="7"/>
  <c r="Q61" i="7"/>
  <c r="N61" i="7"/>
  <c r="T60" i="7"/>
  <c r="S60" i="7"/>
  <c r="R60" i="7"/>
  <c r="Q60" i="7"/>
  <c r="N60" i="7"/>
  <c r="T59" i="7"/>
  <c r="S59" i="7"/>
  <c r="R59" i="7"/>
  <c r="Q59" i="7"/>
  <c r="N59" i="7"/>
  <c r="T54" i="7"/>
  <c r="S54" i="7"/>
  <c r="T53" i="7"/>
  <c r="S53" i="7"/>
  <c r="R53" i="7"/>
  <c r="Q53" i="7"/>
  <c r="N53" i="7"/>
  <c r="T52" i="7"/>
  <c r="S52" i="7"/>
  <c r="R52" i="7"/>
  <c r="Q52" i="7"/>
  <c r="N52" i="7"/>
  <c r="T51" i="7"/>
  <c r="S51" i="7"/>
  <c r="R51" i="7"/>
  <c r="Q51" i="7"/>
  <c r="N51" i="7"/>
  <c r="T46" i="7"/>
  <c r="S46" i="7"/>
  <c r="T45" i="7"/>
  <c r="S45" i="7"/>
  <c r="R45" i="7"/>
  <c r="Q45" i="7"/>
  <c r="N45" i="7"/>
  <c r="T44" i="7"/>
  <c r="S44" i="7"/>
  <c r="R44" i="7"/>
  <c r="Q44" i="7"/>
  <c r="N44" i="7"/>
  <c r="T43" i="7"/>
  <c r="S43" i="7"/>
  <c r="R43" i="7"/>
  <c r="Q43" i="7"/>
  <c r="N43" i="7"/>
  <c r="T42" i="7"/>
  <c r="S42" i="7"/>
  <c r="R42" i="7"/>
  <c r="Q42" i="7"/>
  <c r="N42" i="7"/>
  <c r="T37" i="7"/>
  <c r="S37" i="7"/>
  <c r="T36" i="7"/>
  <c r="S36" i="7"/>
  <c r="R36" i="7"/>
  <c r="Q36" i="7"/>
  <c r="N36" i="7"/>
  <c r="T35" i="7"/>
  <c r="S35" i="7"/>
  <c r="R35" i="7"/>
  <c r="Q35" i="7"/>
  <c r="N35" i="7"/>
  <c r="T34" i="7"/>
  <c r="S34" i="7"/>
  <c r="R34" i="7"/>
  <c r="Q34" i="7"/>
  <c r="N34" i="7"/>
  <c r="T33" i="7"/>
  <c r="S33" i="7"/>
  <c r="R33" i="7"/>
  <c r="Q33" i="7"/>
  <c r="N33" i="7"/>
  <c r="T28" i="7"/>
  <c r="S28" i="7"/>
  <c r="T27" i="7"/>
  <c r="S27" i="7"/>
  <c r="R27" i="7"/>
  <c r="Q27" i="7"/>
  <c r="N27" i="7"/>
  <c r="T26" i="7"/>
  <c r="S26" i="7"/>
  <c r="R26" i="7"/>
  <c r="Q26" i="7"/>
  <c r="N26" i="7"/>
  <c r="T25" i="7"/>
  <c r="S25" i="7"/>
  <c r="R25" i="7"/>
  <c r="Q25" i="7"/>
  <c r="N25" i="7"/>
  <c r="T24" i="7"/>
  <c r="S24" i="7"/>
  <c r="R24" i="7"/>
  <c r="Q24" i="7"/>
  <c r="N24" i="7"/>
  <c r="T23" i="7"/>
  <c r="S23" i="7"/>
  <c r="R23" i="7"/>
  <c r="Q23" i="7"/>
  <c r="N23" i="7"/>
  <c r="T18" i="7"/>
  <c r="S18" i="7"/>
  <c r="T17" i="7"/>
  <c r="S17" i="7"/>
  <c r="R17" i="7"/>
  <c r="Q17" i="7"/>
  <c r="N17" i="7"/>
  <c r="T16" i="7"/>
  <c r="S16" i="7"/>
  <c r="R16" i="7"/>
  <c r="Q16" i="7"/>
  <c r="N16" i="7"/>
  <c r="T15" i="7"/>
  <c r="S15" i="7"/>
  <c r="R15" i="7"/>
  <c r="Q15" i="7"/>
  <c r="N15" i="7"/>
  <c r="T14" i="7"/>
  <c r="S14" i="7"/>
  <c r="R14" i="7"/>
  <c r="Q14" i="7"/>
  <c r="N14" i="7"/>
  <c r="T13" i="7"/>
  <c r="S13" i="7"/>
  <c r="R13" i="7"/>
  <c r="Q13" i="7"/>
  <c r="N13" i="7"/>
  <c r="C8" i="7"/>
  <c r="C7" i="7"/>
  <c r="T212" i="6"/>
  <c r="S212" i="6"/>
  <c r="T211" i="6"/>
  <c r="S211" i="6"/>
  <c r="R211" i="6"/>
  <c r="Q211" i="6"/>
  <c r="N211" i="6"/>
  <c r="T210" i="6"/>
  <c r="S210" i="6"/>
  <c r="R210" i="6"/>
  <c r="Q210" i="6"/>
  <c r="N210" i="6"/>
  <c r="T209" i="6"/>
  <c r="S209" i="6"/>
  <c r="R209" i="6"/>
  <c r="Q209" i="6"/>
  <c r="N209" i="6"/>
  <c r="T208" i="6"/>
  <c r="S208" i="6"/>
  <c r="R208" i="6"/>
  <c r="Q208" i="6"/>
  <c r="N208" i="6"/>
  <c r="T203" i="6"/>
  <c r="S203" i="6"/>
  <c r="T202" i="6"/>
  <c r="S202" i="6"/>
  <c r="R202" i="6"/>
  <c r="Q202" i="6"/>
  <c r="N202" i="6"/>
  <c r="T201" i="6"/>
  <c r="S201" i="6"/>
  <c r="R201" i="6"/>
  <c r="Q201" i="6"/>
  <c r="N201" i="6"/>
  <c r="T200" i="6"/>
  <c r="S200" i="6"/>
  <c r="R200" i="6"/>
  <c r="Q200" i="6"/>
  <c r="N200" i="6"/>
  <c r="T195" i="6"/>
  <c r="S195" i="6"/>
  <c r="T194" i="6"/>
  <c r="S194" i="6"/>
  <c r="R194" i="6"/>
  <c r="Q194" i="6"/>
  <c r="N194" i="6"/>
  <c r="T189" i="6"/>
  <c r="S189" i="6"/>
  <c r="T188" i="6"/>
  <c r="S188" i="6"/>
  <c r="R188" i="6"/>
  <c r="Q188" i="6"/>
  <c r="N188" i="6"/>
  <c r="T183" i="6"/>
  <c r="S183" i="6"/>
  <c r="T182" i="6"/>
  <c r="S182" i="6"/>
  <c r="R182" i="6"/>
  <c r="Q182" i="6"/>
  <c r="N182" i="6"/>
  <c r="T181" i="6"/>
  <c r="S181" i="6"/>
  <c r="R181" i="6"/>
  <c r="Q181" i="6"/>
  <c r="N181" i="6"/>
  <c r="T180" i="6"/>
  <c r="S180" i="6"/>
  <c r="R180" i="6"/>
  <c r="Q180" i="6"/>
  <c r="N180" i="6"/>
  <c r="T175" i="6"/>
  <c r="S175" i="6"/>
  <c r="T174" i="6"/>
  <c r="S174" i="6"/>
  <c r="R174" i="6"/>
  <c r="Q174" i="6"/>
  <c r="N174" i="6"/>
  <c r="T173" i="6"/>
  <c r="S173" i="6"/>
  <c r="R173" i="6"/>
  <c r="Q173" i="6"/>
  <c r="N173" i="6"/>
  <c r="T172" i="6"/>
  <c r="S172" i="6"/>
  <c r="R172" i="6"/>
  <c r="Q172" i="6"/>
  <c r="N172" i="6"/>
  <c r="T171" i="6"/>
  <c r="S171" i="6"/>
  <c r="R171" i="6"/>
  <c r="Q171" i="6"/>
  <c r="N171" i="6"/>
  <c r="T166" i="6"/>
  <c r="S166" i="6"/>
  <c r="T165" i="6"/>
  <c r="S165" i="6"/>
  <c r="R165" i="6"/>
  <c r="Q165" i="6"/>
  <c r="N165" i="6"/>
  <c r="T160" i="6"/>
  <c r="S160" i="6"/>
  <c r="T159" i="6"/>
  <c r="S159" i="6"/>
  <c r="R159" i="6"/>
  <c r="Q159" i="6"/>
  <c r="N159" i="6"/>
  <c r="T158" i="6"/>
  <c r="S158" i="6"/>
  <c r="R158" i="6"/>
  <c r="Q158" i="6"/>
  <c r="N158" i="6"/>
  <c r="T157" i="6"/>
  <c r="S157" i="6"/>
  <c r="R157" i="6"/>
  <c r="Q157" i="6"/>
  <c r="N157" i="6"/>
  <c r="T156" i="6"/>
  <c r="S156" i="6"/>
  <c r="R156" i="6"/>
  <c r="Q156" i="6"/>
  <c r="N156" i="6"/>
  <c r="T151" i="6"/>
  <c r="S151" i="6"/>
  <c r="T150" i="6"/>
  <c r="S150" i="6"/>
  <c r="R150" i="6"/>
  <c r="Q150" i="6"/>
  <c r="N150" i="6"/>
  <c r="T149" i="6"/>
  <c r="S149" i="6"/>
  <c r="R149" i="6"/>
  <c r="Q149" i="6"/>
  <c r="N149" i="6"/>
  <c r="T148" i="6"/>
  <c r="S148" i="6"/>
  <c r="R148" i="6"/>
  <c r="Q148" i="6"/>
  <c r="N148" i="6"/>
  <c r="T147" i="6"/>
  <c r="S147" i="6"/>
  <c r="R147" i="6"/>
  <c r="Q147" i="6"/>
  <c r="N147" i="6"/>
  <c r="T146" i="6"/>
  <c r="S146" i="6"/>
  <c r="R146" i="6"/>
  <c r="Q146" i="6"/>
  <c r="N146" i="6"/>
  <c r="T145" i="6"/>
  <c r="S145" i="6"/>
  <c r="R145" i="6"/>
  <c r="Q145" i="6"/>
  <c r="N145" i="6"/>
  <c r="T144" i="6"/>
  <c r="S144" i="6"/>
  <c r="R144" i="6"/>
  <c r="Q144" i="6"/>
  <c r="N144" i="6"/>
  <c r="T143" i="6"/>
  <c r="S143" i="6"/>
  <c r="R143" i="6"/>
  <c r="Q143" i="6"/>
  <c r="N143" i="6"/>
  <c r="T138" i="6"/>
  <c r="S138" i="6"/>
  <c r="T137" i="6"/>
  <c r="S137" i="6"/>
  <c r="R137" i="6"/>
  <c r="Q137" i="6"/>
  <c r="N137" i="6"/>
  <c r="T136" i="6"/>
  <c r="S136" i="6"/>
  <c r="R136" i="6"/>
  <c r="Q136" i="6"/>
  <c r="N136" i="6"/>
  <c r="T135" i="6"/>
  <c r="S135" i="6"/>
  <c r="R135" i="6"/>
  <c r="Q135" i="6"/>
  <c r="N135" i="6"/>
  <c r="T134" i="6"/>
  <c r="S134" i="6"/>
  <c r="R134" i="6"/>
  <c r="Q134" i="6"/>
  <c r="N134" i="6"/>
  <c r="T133" i="6"/>
  <c r="S133" i="6"/>
  <c r="R133" i="6"/>
  <c r="Q133" i="6"/>
  <c r="N133" i="6"/>
  <c r="T128" i="6"/>
  <c r="S128" i="6"/>
  <c r="T127" i="6"/>
  <c r="S127" i="6"/>
  <c r="R127" i="6"/>
  <c r="Q127" i="6"/>
  <c r="N127" i="6"/>
  <c r="T126" i="6"/>
  <c r="S126" i="6"/>
  <c r="R126" i="6"/>
  <c r="Q126" i="6"/>
  <c r="N126" i="6"/>
  <c r="T121" i="6"/>
  <c r="S121" i="6"/>
  <c r="T120" i="6"/>
  <c r="S120" i="6"/>
  <c r="R120" i="6"/>
  <c r="Q120" i="6"/>
  <c r="N120" i="6"/>
  <c r="T115" i="6"/>
  <c r="S115" i="6"/>
  <c r="T114" i="6"/>
  <c r="S114" i="6"/>
  <c r="R114" i="6"/>
  <c r="Q114" i="6"/>
  <c r="N114" i="6"/>
  <c r="T113" i="6"/>
  <c r="S113" i="6"/>
  <c r="R113" i="6"/>
  <c r="Q113" i="6"/>
  <c r="N113" i="6"/>
  <c r="T108" i="6"/>
  <c r="S108" i="6"/>
  <c r="T107" i="6"/>
  <c r="S107" i="6"/>
  <c r="R107" i="6"/>
  <c r="Q107" i="6"/>
  <c r="N107" i="6"/>
  <c r="T106" i="6"/>
  <c r="S106" i="6"/>
  <c r="R106" i="6"/>
  <c r="Q106" i="6"/>
  <c r="N106" i="6"/>
  <c r="T101" i="6"/>
  <c r="S101" i="6"/>
  <c r="T100" i="6"/>
  <c r="S100" i="6"/>
  <c r="R100" i="6"/>
  <c r="Q100" i="6"/>
  <c r="N100" i="6"/>
  <c r="T99" i="6"/>
  <c r="S99" i="6"/>
  <c r="R99" i="6"/>
  <c r="Q99" i="6"/>
  <c r="N99" i="6"/>
  <c r="T94" i="6"/>
  <c r="S94" i="6"/>
  <c r="T93" i="6"/>
  <c r="S93" i="6"/>
  <c r="R93" i="6"/>
  <c r="Q93" i="6"/>
  <c r="N93" i="6"/>
  <c r="T92" i="6"/>
  <c r="S92" i="6"/>
  <c r="R92" i="6"/>
  <c r="Q92" i="6"/>
  <c r="N92" i="6"/>
  <c r="T91" i="6"/>
  <c r="S91" i="6"/>
  <c r="R91" i="6"/>
  <c r="Q91" i="6"/>
  <c r="N91" i="6"/>
  <c r="T90" i="6"/>
  <c r="S90" i="6"/>
  <c r="R90" i="6"/>
  <c r="Q90" i="6"/>
  <c r="N90" i="6"/>
  <c r="T89" i="6"/>
  <c r="S89" i="6"/>
  <c r="R89" i="6"/>
  <c r="Q89" i="6"/>
  <c r="N89" i="6"/>
  <c r="T88" i="6"/>
  <c r="S88" i="6"/>
  <c r="R88" i="6"/>
  <c r="Q88" i="6"/>
  <c r="N88" i="6"/>
  <c r="T87" i="6"/>
  <c r="S87" i="6"/>
  <c r="R87" i="6"/>
  <c r="Q87" i="6"/>
  <c r="N87" i="6"/>
  <c r="T86" i="6"/>
  <c r="S86" i="6"/>
  <c r="R86" i="6"/>
  <c r="Q86" i="6"/>
  <c r="N86" i="6"/>
  <c r="T81" i="6"/>
  <c r="S81" i="6"/>
  <c r="T80" i="6"/>
  <c r="S80" i="6"/>
  <c r="R80" i="6"/>
  <c r="Q80" i="6"/>
  <c r="N80" i="6"/>
  <c r="T79" i="6"/>
  <c r="S79" i="6"/>
  <c r="R79" i="6"/>
  <c r="Q79" i="6"/>
  <c r="N79" i="6"/>
  <c r="T78" i="6"/>
  <c r="S78" i="6"/>
  <c r="R78" i="6"/>
  <c r="Q78" i="6"/>
  <c r="N78" i="6"/>
  <c r="T77" i="6"/>
  <c r="S77" i="6"/>
  <c r="R77" i="6"/>
  <c r="Q77" i="6"/>
  <c r="N77" i="6"/>
  <c r="T76" i="6"/>
  <c r="S76" i="6"/>
  <c r="R76" i="6"/>
  <c r="Q76" i="6"/>
  <c r="N76" i="6"/>
  <c r="T75" i="6"/>
  <c r="S75" i="6"/>
  <c r="R75" i="6"/>
  <c r="Q75" i="6"/>
  <c r="N75" i="6"/>
  <c r="T70" i="6"/>
  <c r="S70" i="6"/>
  <c r="T69" i="6"/>
  <c r="S69" i="6"/>
  <c r="R69" i="6"/>
  <c r="Q69" i="6"/>
  <c r="N69" i="6"/>
  <c r="T68" i="6"/>
  <c r="S68" i="6"/>
  <c r="R68" i="6"/>
  <c r="Q68" i="6"/>
  <c r="N68" i="6"/>
  <c r="T67" i="6"/>
  <c r="S67" i="6"/>
  <c r="R67" i="6"/>
  <c r="Q67" i="6"/>
  <c r="N67" i="6"/>
  <c r="T66" i="6"/>
  <c r="S66" i="6"/>
  <c r="R66" i="6"/>
  <c r="Q66" i="6"/>
  <c r="N66" i="6"/>
  <c r="T65" i="6"/>
  <c r="S65" i="6"/>
  <c r="R65" i="6"/>
  <c r="Q65" i="6"/>
  <c r="N65" i="6"/>
  <c r="T64" i="6"/>
  <c r="S64" i="6"/>
  <c r="R64" i="6"/>
  <c r="Q64" i="6"/>
  <c r="N64" i="6"/>
  <c r="T59" i="6"/>
  <c r="S59" i="6"/>
  <c r="T58" i="6"/>
  <c r="S58" i="6"/>
  <c r="R58" i="6"/>
  <c r="Q58" i="6"/>
  <c r="N58" i="6"/>
  <c r="T57" i="6"/>
  <c r="S57" i="6"/>
  <c r="R57" i="6"/>
  <c r="Q57" i="6"/>
  <c r="N57" i="6"/>
  <c r="T56" i="6"/>
  <c r="S56" i="6"/>
  <c r="R56" i="6"/>
  <c r="Q56" i="6"/>
  <c r="N56" i="6"/>
  <c r="T55" i="6"/>
  <c r="S55" i="6"/>
  <c r="R55" i="6"/>
  <c r="Q55" i="6"/>
  <c r="N55" i="6"/>
  <c r="T54" i="6"/>
  <c r="S54" i="6"/>
  <c r="R54" i="6"/>
  <c r="Q54" i="6"/>
  <c r="N54" i="6"/>
  <c r="T53" i="6"/>
  <c r="S53" i="6"/>
  <c r="R53" i="6"/>
  <c r="Q53" i="6"/>
  <c r="N53" i="6"/>
  <c r="T52" i="6"/>
  <c r="S52" i="6"/>
  <c r="R52" i="6"/>
  <c r="Q52" i="6"/>
  <c r="N52" i="6"/>
  <c r="T47" i="6"/>
  <c r="S47" i="6"/>
  <c r="T46" i="6"/>
  <c r="S46" i="6"/>
  <c r="R46" i="6"/>
  <c r="Q46" i="6"/>
  <c r="N46" i="6"/>
  <c r="T45" i="6"/>
  <c r="S45" i="6"/>
  <c r="R45" i="6"/>
  <c r="Q45" i="6"/>
  <c r="N45" i="6"/>
  <c r="T44" i="6"/>
  <c r="S44" i="6"/>
  <c r="R44" i="6"/>
  <c r="Q44" i="6"/>
  <c r="N44" i="6"/>
  <c r="T43" i="6"/>
  <c r="S43" i="6"/>
  <c r="R43" i="6"/>
  <c r="Q43" i="6"/>
  <c r="N43" i="6"/>
  <c r="T42" i="6"/>
  <c r="S42" i="6"/>
  <c r="R42" i="6"/>
  <c r="Q42" i="6"/>
  <c r="N42" i="6"/>
  <c r="T41" i="6"/>
  <c r="S41" i="6"/>
  <c r="R41" i="6"/>
  <c r="Q41" i="6"/>
  <c r="N41" i="6"/>
  <c r="T40" i="6"/>
  <c r="S40" i="6"/>
  <c r="R40" i="6"/>
  <c r="Q40" i="6"/>
  <c r="N40" i="6"/>
  <c r="T35" i="6"/>
  <c r="S35" i="6"/>
  <c r="T34" i="6"/>
  <c r="S34" i="6"/>
  <c r="R34" i="6"/>
  <c r="Q34" i="6"/>
  <c r="N34" i="6"/>
  <c r="T33" i="6"/>
  <c r="S33" i="6"/>
  <c r="R33" i="6"/>
  <c r="Q33" i="6"/>
  <c r="N33" i="6"/>
  <c r="T32" i="6"/>
  <c r="S32" i="6"/>
  <c r="R32" i="6"/>
  <c r="Q32" i="6"/>
  <c r="N32" i="6"/>
  <c r="T31" i="6"/>
  <c r="S31" i="6"/>
  <c r="R31" i="6"/>
  <c r="Q31" i="6"/>
  <c r="N31" i="6"/>
  <c r="T30" i="6"/>
  <c r="S30" i="6"/>
  <c r="R30" i="6"/>
  <c r="Q30" i="6"/>
  <c r="N30" i="6"/>
  <c r="T29" i="6"/>
  <c r="S29" i="6"/>
  <c r="R29" i="6"/>
  <c r="Q29" i="6"/>
  <c r="N29" i="6"/>
  <c r="T28" i="6"/>
  <c r="S28" i="6"/>
  <c r="R28" i="6"/>
  <c r="Q28" i="6"/>
  <c r="N28" i="6"/>
  <c r="T27" i="6"/>
  <c r="S27" i="6"/>
  <c r="R27" i="6"/>
  <c r="Q27" i="6"/>
  <c r="N27" i="6"/>
  <c r="T26" i="6"/>
  <c r="S26" i="6"/>
  <c r="R26" i="6"/>
  <c r="Q26" i="6"/>
  <c r="N26" i="6"/>
  <c r="T21" i="6"/>
  <c r="S21" i="6"/>
  <c r="T20" i="6"/>
  <c r="S20" i="6"/>
  <c r="R20" i="6"/>
  <c r="Q20" i="6"/>
  <c r="N20" i="6"/>
  <c r="T19" i="6"/>
  <c r="S19" i="6"/>
  <c r="R19" i="6"/>
  <c r="Q19" i="6"/>
  <c r="N19" i="6"/>
  <c r="T18" i="6"/>
  <c r="S18" i="6"/>
  <c r="R18" i="6"/>
  <c r="Q18" i="6"/>
  <c r="N18" i="6"/>
  <c r="T17" i="6"/>
  <c r="S17" i="6"/>
  <c r="R17" i="6"/>
  <c r="Q17" i="6"/>
  <c r="N17" i="6"/>
  <c r="T16" i="6"/>
  <c r="S16" i="6"/>
  <c r="R16" i="6"/>
  <c r="Q16" i="6"/>
  <c r="N16" i="6"/>
  <c r="T15" i="6"/>
  <c r="S15" i="6"/>
  <c r="R15" i="6"/>
  <c r="Q15" i="6"/>
  <c r="N15" i="6"/>
  <c r="T14" i="6"/>
  <c r="S14" i="6"/>
  <c r="R14" i="6"/>
  <c r="Q14" i="6"/>
  <c r="N14" i="6"/>
  <c r="T13" i="6"/>
  <c r="S13" i="6"/>
  <c r="R13" i="6"/>
  <c r="Q13" i="6"/>
  <c r="N13" i="6"/>
  <c r="C8" i="6"/>
  <c r="C7" i="6"/>
  <c r="T128" i="5"/>
  <c r="S128" i="5"/>
  <c r="T127" i="5"/>
  <c r="S127" i="5"/>
  <c r="R127" i="5"/>
  <c r="Q127" i="5"/>
  <c r="N127" i="5"/>
  <c r="T126" i="5"/>
  <c r="S126" i="5"/>
  <c r="R126" i="5"/>
  <c r="Q126" i="5"/>
  <c r="N126" i="5"/>
  <c r="T125" i="5"/>
  <c r="S125" i="5"/>
  <c r="R125" i="5"/>
  <c r="Q125" i="5"/>
  <c r="N125" i="5"/>
  <c r="T124" i="5"/>
  <c r="S124" i="5"/>
  <c r="R124" i="5"/>
  <c r="Q124" i="5"/>
  <c r="N124" i="5"/>
  <c r="T123" i="5"/>
  <c r="S123" i="5"/>
  <c r="R123" i="5"/>
  <c r="Q123" i="5"/>
  <c r="N123" i="5"/>
  <c r="T122" i="5"/>
  <c r="S122" i="5"/>
  <c r="R122" i="5"/>
  <c r="Q122" i="5"/>
  <c r="N122" i="5"/>
  <c r="T117" i="5"/>
  <c r="S117" i="5"/>
  <c r="T116" i="5"/>
  <c r="S116" i="5"/>
  <c r="R116" i="5"/>
  <c r="Q116" i="5"/>
  <c r="N116" i="5"/>
  <c r="T115" i="5"/>
  <c r="S115" i="5"/>
  <c r="R115" i="5"/>
  <c r="Q115" i="5"/>
  <c r="N115" i="5"/>
  <c r="T114" i="5"/>
  <c r="S114" i="5"/>
  <c r="R114" i="5"/>
  <c r="Q114" i="5"/>
  <c r="N114" i="5"/>
  <c r="T113" i="5"/>
  <c r="S113" i="5"/>
  <c r="R113" i="5"/>
  <c r="Q113" i="5"/>
  <c r="N113" i="5"/>
  <c r="T112" i="5"/>
  <c r="S112" i="5"/>
  <c r="R112" i="5"/>
  <c r="Q112" i="5"/>
  <c r="N112" i="5"/>
  <c r="T111" i="5"/>
  <c r="S111" i="5"/>
  <c r="R111" i="5"/>
  <c r="Q111" i="5"/>
  <c r="N111" i="5"/>
  <c r="T110" i="5"/>
  <c r="S110" i="5"/>
  <c r="R110" i="5"/>
  <c r="Q110" i="5"/>
  <c r="N110" i="5"/>
  <c r="T105" i="5"/>
  <c r="S105" i="5"/>
  <c r="T104" i="5"/>
  <c r="S104" i="5"/>
  <c r="R104" i="5"/>
  <c r="Q104" i="5"/>
  <c r="N104" i="5"/>
  <c r="T103" i="5"/>
  <c r="S103" i="5"/>
  <c r="R103" i="5"/>
  <c r="Q103" i="5"/>
  <c r="N103" i="5"/>
  <c r="T98" i="5"/>
  <c r="S98" i="5"/>
  <c r="T97" i="5"/>
  <c r="S97" i="5"/>
  <c r="R97" i="5"/>
  <c r="Q97" i="5"/>
  <c r="N97" i="5"/>
  <c r="T96" i="5"/>
  <c r="S96" i="5"/>
  <c r="R96" i="5"/>
  <c r="Q96" i="5"/>
  <c r="N96" i="5"/>
  <c r="T91" i="5"/>
  <c r="S91" i="5"/>
  <c r="T90" i="5"/>
  <c r="S90" i="5"/>
  <c r="R90" i="5"/>
  <c r="Q90" i="5"/>
  <c r="N90" i="5"/>
  <c r="T89" i="5"/>
  <c r="S89" i="5"/>
  <c r="R89" i="5"/>
  <c r="Q89" i="5"/>
  <c r="N89" i="5"/>
  <c r="T88" i="5"/>
  <c r="S88" i="5"/>
  <c r="R88" i="5"/>
  <c r="Q88" i="5"/>
  <c r="N88" i="5"/>
  <c r="T87" i="5"/>
  <c r="S87" i="5"/>
  <c r="R87" i="5"/>
  <c r="Q87" i="5"/>
  <c r="N87" i="5"/>
  <c r="T86" i="5"/>
  <c r="S86" i="5"/>
  <c r="R86" i="5"/>
  <c r="Q86" i="5"/>
  <c r="N86" i="5"/>
  <c r="T85" i="5"/>
  <c r="S85" i="5"/>
  <c r="R85" i="5"/>
  <c r="Q85" i="5"/>
  <c r="N85" i="5"/>
  <c r="T80" i="5"/>
  <c r="S80" i="5"/>
  <c r="T79" i="5"/>
  <c r="S79" i="5"/>
  <c r="R79" i="5"/>
  <c r="Q79" i="5"/>
  <c r="N79" i="5"/>
  <c r="T78" i="5"/>
  <c r="S78" i="5"/>
  <c r="R78" i="5"/>
  <c r="Q78" i="5"/>
  <c r="N78" i="5"/>
  <c r="T77" i="5"/>
  <c r="S77" i="5"/>
  <c r="R77" i="5"/>
  <c r="Q77" i="5"/>
  <c r="N77" i="5"/>
  <c r="T76" i="5"/>
  <c r="S76" i="5"/>
  <c r="R76" i="5"/>
  <c r="Q76" i="5"/>
  <c r="N76" i="5"/>
  <c r="T75" i="5"/>
  <c r="S75" i="5"/>
  <c r="R75" i="5"/>
  <c r="Q75" i="5"/>
  <c r="N75" i="5"/>
  <c r="T74" i="5"/>
  <c r="S74" i="5"/>
  <c r="R74" i="5"/>
  <c r="Q74" i="5"/>
  <c r="N74" i="5"/>
  <c r="T73" i="5"/>
  <c r="S73" i="5"/>
  <c r="R73" i="5"/>
  <c r="Q73" i="5"/>
  <c r="N73" i="5"/>
  <c r="T72" i="5"/>
  <c r="S72" i="5"/>
  <c r="R72" i="5"/>
  <c r="Q72" i="5"/>
  <c r="N72" i="5"/>
  <c r="T71" i="5"/>
  <c r="S71" i="5"/>
  <c r="R71" i="5"/>
  <c r="Q71" i="5"/>
  <c r="N71" i="5"/>
  <c r="T70" i="5"/>
  <c r="S70" i="5"/>
  <c r="R70" i="5"/>
  <c r="Q70" i="5"/>
  <c r="N70" i="5"/>
  <c r="T69" i="5"/>
  <c r="S69" i="5"/>
  <c r="R69" i="5"/>
  <c r="Q69" i="5"/>
  <c r="N69" i="5"/>
  <c r="T68" i="5"/>
  <c r="S68" i="5"/>
  <c r="R68" i="5"/>
  <c r="Q68" i="5"/>
  <c r="N68" i="5"/>
  <c r="T67" i="5"/>
  <c r="S67" i="5"/>
  <c r="R67" i="5"/>
  <c r="Q67" i="5"/>
  <c r="N67" i="5"/>
  <c r="T66" i="5"/>
  <c r="S66" i="5"/>
  <c r="R66" i="5"/>
  <c r="Q66" i="5"/>
  <c r="N66" i="5"/>
  <c r="T65" i="5"/>
  <c r="S65" i="5"/>
  <c r="R65" i="5"/>
  <c r="Q65" i="5"/>
  <c r="N65" i="5"/>
  <c r="T64" i="5"/>
  <c r="S64" i="5"/>
  <c r="R64" i="5"/>
  <c r="Q64" i="5"/>
  <c r="N64" i="5"/>
  <c r="T59" i="5"/>
  <c r="S59" i="5"/>
  <c r="T58" i="5"/>
  <c r="S58" i="5"/>
  <c r="R58" i="5"/>
  <c r="Q58" i="5"/>
  <c r="N58" i="5"/>
  <c r="T57" i="5"/>
  <c r="S57" i="5"/>
  <c r="R57" i="5"/>
  <c r="Q57" i="5"/>
  <c r="N57" i="5"/>
  <c r="T56" i="5"/>
  <c r="S56" i="5"/>
  <c r="R56" i="5"/>
  <c r="Q56" i="5"/>
  <c r="N56" i="5"/>
  <c r="T55" i="5"/>
  <c r="S55" i="5"/>
  <c r="R55" i="5"/>
  <c r="Q55" i="5"/>
  <c r="N55" i="5"/>
  <c r="T54" i="5"/>
  <c r="S54" i="5"/>
  <c r="R54" i="5"/>
  <c r="Q54" i="5"/>
  <c r="N54" i="5"/>
  <c r="T53" i="5"/>
  <c r="S53" i="5"/>
  <c r="R53" i="5"/>
  <c r="Q53" i="5"/>
  <c r="N53" i="5"/>
  <c r="T52" i="5"/>
  <c r="S52" i="5"/>
  <c r="R52" i="5"/>
  <c r="Q52" i="5"/>
  <c r="N52" i="5"/>
  <c r="T51" i="5"/>
  <c r="S51" i="5"/>
  <c r="R51" i="5"/>
  <c r="Q51" i="5"/>
  <c r="N51" i="5"/>
  <c r="T50" i="5"/>
  <c r="S50" i="5"/>
  <c r="R50" i="5"/>
  <c r="Q50" i="5"/>
  <c r="N50" i="5"/>
  <c r="T49" i="5"/>
  <c r="S49" i="5"/>
  <c r="R49" i="5"/>
  <c r="Q49" i="5"/>
  <c r="N49" i="5"/>
  <c r="T48" i="5"/>
  <c r="S48" i="5"/>
  <c r="R48" i="5"/>
  <c r="Q48" i="5"/>
  <c r="N48" i="5"/>
  <c r="T47" i="5"/>
  <c r="S47" i="5"/>
  <c r="R47" i="5"/>
  <c r="Q47" i="5"/>
  <c r="N47" i="5"/>
  <c r="T46" i="5"/>
  <c r="S46" i="5"/>
  <c r="R46" i="5"/>
  <c r="Q46" i="5"/>
  <c r="N46" i="5"/>
  <c r="T45" i="5"/>
  <c r="S45" i="5"/>
  <c r="R45" i="5"/>
  <c r="Q45" i="5"/>
  <c r="N45" i="5"/>
  <c r="T44" i="5"/>
  <c r="S44" i="5"/>
  <c r="R44" i="5"/>
  <c r="Q44" i="5"/>
  <c r="N44" i="5"/>
  <c r="T43" i="5"/>
  <c r="S43" i="5"/>
  <c r="R43" i="5"/>
  <c r="Q43" i="5"/>
  <c r="N43" i="5"/>
  <c r="T42" i="5"/>
  <c r="S42" i="5"/>
  <c r="R42" i="5"/>
  <c r="Q42" i="5"/>
  <c r="N42" i="5"/>
  <c r="T41" i="5"/>
  <c r="S41" i="5"/>
  <c r="R41" i="5"/>
  <c r="Q41" i="5"/>
  <c r="N41" i="5"/>
  <c r="T40" i="5"/>
  <c r="S40" i="5"/>
  <c r="R40" i="5"/>
  <c r="Q40" i="5"/>
  <c r="N40" i="5"/>
  <c r="T39" i="5"/>
  <c r="S39" i="5"/>
  <c r="R39" i="5"/>
  <c r="Q39" i="5"/>
  <c r="N39" i="5"/>
  <c r="T38" i="5"/>
  <c r="S38" i="5"/>
  <c r="R38" i="5"/>
  <c r="Q38" i="5"/>
  <c r="N38" i="5"/>
  <c r="T37" i="5"/>
  <c r="S37" i="5"/>
  <c r="R37" i="5"/>
  <c r="Q37" i="5"/>
  <c r="N37" i="5"/>
  <c r="T32" i="5"/>
  <c r="S32" i="5"/>
  <c r="T31" i="5"/>
  <c r="S31" i="5"/>
  <c r="R31" i="5"/>
  <c r="Q31" i="5"/>
  <c r="N31" i="5"/>
  <c r="T30" i="5"/>
  <c r="S30" i="5"/>
  <c r="R30" i="5"/>
  <c r="Q30" i="5"/>
  <c r="N30" i="5"/>
  <c r="T29" i="5"/>
  <c r="S29" i="5"/>
  <c r="R29" i="5"/>
  <c r="Q29" i="5"/>
  <c r="N29" i="5"/>
  <c r="T28" i="5"/>
  <c r="S28" i="5"/>
  <c r="R28" i="5"/>
  <c r="Q28" i="5"/>
  <c r="N28" i="5"/>
  <c r="T27" i="5"/>
  <c r="S27" i="5"/>
  <c r="R27" i="5"/>
  <c r="Q27" i="5"/>
  <c r="N27" i="5"/>
  <c r="T26" i="5"/>
  <c r="S26" i="5"/>
  <c r="R26" i="5"/>
  <c r="Q26" i="5"/>
  <c r="N26" i="5"/>
  <c r="T25" i="5"/>
  <c r="S25" i="5"/>
  <c r="R25" i="5"/>
  <c r="Q25" i="5"/>
  <c r="N25" i="5"/>
  <c r="T24" i="5"/>
  <c r="S24" i="5"/>
  <c r="R24" i="5"/>
  <c r="Q24" i="5"/>
  <c r="N24" i="5"/>
  <c r="T23" i="5"/>
  <c r="S23" i="5"/>
  <c r="R23" i="5"/>
  <c r="Q23" i="5"/>
  <c r="N23" i="5"/>
  <c r="T22" i="5"/>
  <c r="S22" i="5"/>
  <c r="R22" i="5"/>
  <c r="Q22" i="5"/>
  <c r="N22" i="5"/>
  <c r="T21" i="5"/>
  <c r="S21" i="5"/>
  <c r="R21" i="5"/>
  <c r="Q21" i="5"/>
  <c r="N21" i="5"/>
  <c r="T20" i="5"/>
  <c r="S20" i="5"/>
  <c r="R20" i="5"/>
  <c r="Q20" i="5"/>
  <c r="N20" i="5"/>
  <c r="T19" i="5"/>
  <c r="S19" i="5"/>
  <c r="R19" i="5"/>
  <c r="Q19" i="5"/>
  <c r="N19" i="5"/>
  <c r="T18" i="5"/>
  <c r="S18" i="5"/>
  <c r="R18" i="5"/>
  <c r="Q18" i="5"/>
  <c r="N18" i="5"/>
  <c r="T17" i="5"/>
  <c r="S17" i="5"/>
  <c r="R17" i="5"/>
  <c r="Q17" i="5"/>
  <c r="N17" i="5"/>
  <c r="T16" i="5"/>
  <c r="S16" i="5"/>
  <c r="R16" i="5"/>
  <c r="Q16" i="5"/>
  <c r="N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<sst xmlns="http://schemas.openxmlformats.org/spreadsheetml/2006/main" count="3587" uniqueCount="963">
  <si>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</si>
  <si>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</si>
  <si>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</si>
  <si>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</si>
  <si>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</si>
  <si>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</si>
  <si>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</si>
  <si>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</si>
  <si>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</si>
  <si>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</si>
  <si>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</si>
  <si>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</si>
  <si>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</si>
  <si>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</si>
  <si>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</si>
  <si>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</si>
  <si>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</si>
  <si>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</si>
  <si>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</si>
  <si>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</si>
  <si>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</si>
  <si>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</si>
  <si>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</si>
  <si>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</si>
  <si>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</si>
  <si>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</si>
  <si>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</si>
  <si>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</si>
  <si>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</si>
  <si>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</si>
  <si>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</si>
  <si>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</si>
  <si>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</si>
  <si>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</si>
  <si>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</si>
  <si>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</si>
  <si>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16-34/20</t>
  </si>
  <si>
    <t>RESPIRATORNI MATERIAL</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</si>
  <si>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</si>
  <si>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</si>
  <si>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</si>
  <si>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</si>
  <si>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</si>
  <si>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</si>
  <si>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</si>
  <si>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</si>
  <si>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</si>
  <si>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</si>
  <si>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</si>
  <si>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</si>
  <si>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</si>
  <si>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Seznam razpisanega blaga za sklop:</t>
  </si>
  <si>
    <t>I.</t>
  </si>
  <si>
    <t>RESPIRATORNI MATERIAL ZA ANESTEZIJO  IN INTENZIVNO TERAPIJO</t>
  </si>
  <si>
    <t>*</t>
  </si>
  <si>
    <t>1.</t>
  </si>
  <si>
    <t>podsklop: DIHALNI FILTRI IN DIHALNI SISTEMI</t>
  </si>
  <si>
    <t>ZAPRT</t>
  </si>
  <si>
    <t>DIHALNI FILTRI IN DIHALNI SISTEMI</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</si>
  <si>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</si>
  <si>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</si>
  <si>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</si>
  <si>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</si>
  <si>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</si>
  <si>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</si>
  <si>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</si>
  <si>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</si>
  <si>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</si>
  <si>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</si>
  <si>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</si>
  <si>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</si>
  <si>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</si>
  <si>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</si>
  <si>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</si>
  <si>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</si>
  <si>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</si>
  <si>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</si>
  <si>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</si>
  <si>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</si>
  <si>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</si>
  <si>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</si>
  <si>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</si>
  <si>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</si>
  <si>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</si>
  <si>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29010101</t>
  </si>
  <si>
    <t>Filter virusno bakterijski za zaščito anestezijskega aparata</t>
  </si>
  <si>
    <t>elektrostatski filter za volumne od 200 – 1500 ml, preizkušen po standardu ISO 23328-1 (prepustnost največ 0,60%)</t>
  </si>
  <si>
    <t/>
  </si>
  <si>
    <t>KOS</t>
  </si>
  <si>
    <t>29010102</t>
  </si>
  <si>
    <t>Filter virusno bakterijski s funkcijo vlaženja za daljše anestezije</t>
  </si>
  <si>
    <t>elektrostatski filter za volumne od 200 – 1500 ml z luer lock konektom s pokrovčkom, preizkušen po standardu ISO 23328-1 (prepustnost največ 0,65%)</t>
  </si>
  <si>
    <t>29010103</t>
  </si>
  <si>
    <t>Filter virusno bakterijski za zelo kratke anestezije</t>
  </si>
  <si>
    <t>elektrostatski filter za volumne od 150 – 1500 ml z luer lock konektom s pokrovčkom,  preizkušen po standardu ISO 23328-1 (prepustnost največ 2,1%)</t>
  </si>
  <si>
    <t>29010104</t>
  </si>
  <si>
    <t>Filter virusno bakterijski s funkcijo vlaženja za krajše anestezije</t>
  </si>
  <si>
    <t>elektrostatski filter za volumne od 150 – 1500 ml z luer lock konektom s pokrovčkom,  preizkušen po standardu ISO 23328-1 (prepustnost največ 2%)</t>
  </si>
  <si>
    <t>29010105</t>
  </si>
  <si>
    <t xml:space="preserve">Filter otroški, virusno bakterijski, s funkcijo vlaženja </t>
  </si>
  <si>
    <t>elektrostatski filter za volumne od 75 – 250 ml z luer lock konektom s pokrovčkom, preizkušen po standardu ISO 23328-1 (prepustnost največ 2%)</t>
  </si>
  <si>
    <t>29010106</t>
  </si>
  <si>
    <t>Sistem dihalni za anestezijo, krožni  - otroški</t>
  </si>
  <si>
    <t>Dihalni sistem za anestezijo, za otroke, dolžina sistema vsaj 1,5m, premer cevi 15mm. V kompletu krak za dihalni balon dolžine vsaj 0,8 m in dihalni balon prostornine 1L.</t>
  </si>
  <si>
    <t>Filter virusno bakterijski  anestezijski mehanski - odrasli</t>
  </si>
  <si>
    <t>mehanski filter, volumen največ 63 ml, preizkušen po standardu ISO 23328-1 (prepustnost največ 0,019%)</t>
  </si>
  <si>
    <t>29010107</t>
  </si>
  <si>
    <t>Sistem dihalni krožni – koaksialni s premazom iz srebrovih ionov</t>
  </si>
  <si>
    <t xml:space="preserve">Dihalni sistem za anestezijo, z dihalno masko za odrasle. Znotraj ekspiratorne cevi se nahaja inspiratorna cev. Dolžina vsaj 1,5 m. Sistem vsebuje krak za balon dolžine vsaj 1,2 m, balon prostornine 2 L in  raztegljiv krak za povezavo sistema z ekspiratornim delom aparata, dolžine vsaj 0,4m. V sistemu mora biti cevka za merjenje koncentracije CO2, ki se mora nahajati v notranjem lumnu ekspiratornega dela cevi in ima luer lock priključek ob priključku sistema na aparat. Sistem mora biti prevlečen z baktericidno prevleko srebrovih ionov. Učinkovitost na najpogostejše povzročitelje bolnišničnih okužb mora biti testirana po 24 urah in 7 dneh. Učinkovitost mora biti v obeh časovnih obdobjih vsaj 99,99%. </t>
  </si>
  <si>
    <t>29010108</t>
  </si>
  <si>
    <t>Sistem dihalni, krožni – raztegljivi</t>
  </si>
  <si>
    <t xml:space="preserve">Dolžina raztegnjenega sistema med 1,8 in 2,0m. V kompletu krak za balon dolžine med 1,4 in 1,6m, balon volumna 2 L in fiksni komolček z odprtino 7.6 mm. </t>
  </si>
  <si>
    <t>29010109</t>
  </si>
  <si>
    <t>Sistem dihalni Mappleson, otroški</t>
  </si>
  <si>
    <t>Dihalni sistem MAPELSON C z APL ventilom, dolžina sistema med 1,4 in 1,7 m.  V kompletu je balon volumna 1 L, spojka 15F-6 mm in spojka 22F-15F.</t>
  </si>
  <si>
    <t>29010110</t>
  </si>
  <si>
    <t>Cevka za merjenje CO2, dol.min. 1,8m</t>
  </si>
  <si>
    <t>Cevka za merjenje koncentracije CO2, dolžina cevi vsaj 1,8 m, notranji premer cevke 1,2 mm. Luer- Lock spojka na obeh koncih.</t>
  </si>
  <si>
    <t>29010111</t>
  </si>
  <si>
    <t>Cevka za merjenje CO2, dol.min. 2,4m</t>
  </si>
  <si>
    <t>Cevka za merjenje koncentracije CO2, dolžina cevi vsaj 2,4 m, notranji premer cevke 1,2 mm. Luer- Lock spojka na obeh koncih.</t>
  </si>
  <si>
    <t>29010112</t>
  </si>
  <si>
    <t>Balon za anestezijo, 2l</t>
  </si>
  <si>
    <t>Balon za anestezijo s prostornino  2 L, brez lateksa.</t>
  </si>
  <si>
    <t>29010113</t>
  </si>
  <si>
    <t>Absorbent za CO2, 1 kg za aparate GE</t>
  </si>
  <si>
    <t>Absorbent za absorpcijo CO2, vsebuje največ 1,5 % natrijevega hidroksida in biti mora brez kalcijevega klorida. Pakiranje v kanistrih za 1x uporabo za aparate proizvajalca GE (Aespire, Avance, Aisys, ADU)</t>
  </si>
  <si>
    <t>Absorbent za CO2, 1kg za aparate Draeger</t>
  </si>
  <si>
    <t>Absorbent za absorpcijo CO2, vsebuje največ 1,5 % natrijevega hidroksida in biti mora brez kalcijevega klorida. Pakiranje v kanistrih za 1x uporabo za aparate proizvajalca Draeger (Zeus, Atlan)</t>
  </si>
  <si>
    <t>29010114</t>
  </si>
  <si>
    <t>Absorbent za CO2, 5 kg</t>
  </si>
  <si>
    <t xml:space="preserve">Absorbent za absorpcijo CO2, vsebuje največ 1,5 % natrijevega hidroksida in biti mora brez kalcijevega klorida. </t>
  </si>
  <si>
    <t>29010115</t>
  </si>
  <si>
    <t>Nosilec dihalnih cevi (odrasli/otroški)</t>
  </si>
  <si>
    <t>Imeti mora utore 30, 22 in 15 mm</t>
  </si>
  <si>
    <t>29010116</t>
  </si>
  <si>
    <t xml:space="preserve">Podaljšek dihalnega sistema, fleksibilni </t>
  </si>
  <si>
    <t>Raztegljiv podaljšek za namestitev med cev dihalnega sistema in dihalni filter</t>
  </si>
  <si>
    <t>Konekt koleno 22M/15F z luer portom</t>
  </si>
  <si>
    <t>Skupaj:</t>
  </si>
  <si>
    <t>2.</t>
  </si>
  <si>
    <t>podsklop: PRIPOMOČKI ZA PREDIHAVANJE</t>
  </si>
  <si>
    <t>PRIPOMOČKI ZA PREDIHAVANJE</t>
  </si>
  <si>
    <t>29010201</t>
  </si>
  <si>
    <t>Balon dihalni za odrasle, vol. 1500ml, ročni</t>
  </si>
  <si>
    <t>Ročni dihalni balon, za odrasle. Volumen balona 1500 ml. Cevka za kisik ima zvezdasti notranji premer z namenom preprečitev mašenja. Vsebuje rezervoar za kisik in obrazno masko.</t>
  </si>
  <si>
    <t>Balon dihalni za otroke, vol. 1000 ml, ročni</t>
  </si>
  <si>
    <t>Ročni dihalni balon, za otroke. Volumen balona 1000 ml. Cevka za kisik ima zvezdasti notranji premer z namenom preprečitev mašenja. Ima valvulo za tlačno podporo (40 cm H2O). Vsebuje rezervoar za kisik in obrazno masko.</t>
  </si>
  <si>
    <t>29010202</t>
  </si>
  <si>
    <t>Balon dihalni za otroke, vol. 550 ml, ročni</t>
  </si>
  <si>
    <t>Ročni dihalni balon, za otroke. Volumen balona 550 ml. Cevka za kisik ima zvezdasti notranji premer z namenom preprečitev mašenja. Ima valvulo za tlačno podporo (40 cm H2O). Vsebuje rezervoar za kisik in obrazno masko.</t>
  </si>
  <si>
    <t>29010203</t>
  </si>
  <si>
    <t>Balon dihalni za dojenčke, vol. 280 ml, ročni</t>
  </si>
  <si>
    <t>Ročni dihalni balon, za dojenčke. Volumen balona 280 ml. Cevka za kisik ima zvezdasti notranji premer z namenom preprečitev mašenja.  Ima valvulo za tlačno podporo (40 cm H2O). Vsebuje rezervoar za kisik in obrazno masko.</t>
  </si>
  <si>
    <t>29010204</t>
  </si>
  <si>
    <t>Maska za an., oblazinjena brez PVC, št. 0</t>
  </si>
  <si>
    <t>Maska za anestezijo, brez PVC-ja. Maska mora imeti oblazinjen in obarvan rob glede na velikost. Rob maske ni napihljiv in ne sme vsebovati zraka. Velikost št. 0</t>
  </si>
  <si>
    <t>29010205</t>
  </si>
  <si>
    <t>Maska za an., oblazinjena brez PVC, št. 1</t>
  </si>
  <si>
    <t>Maska za anestezijo, ki mora biti brez PVC. Maska mora imeti oblazinjen in obarvan rob glede na velikost. Rob maske ni napihljiv in ne sme vsebovati zraka. Velikost št. 1</t>
  </si>
  <si>
    <t>29010206</t>
  </si>
  <si>
    <t>Maska za an., oblazinjena brez PVC, št. 2</t>
  </si>
  <si>
    <t>Maska za anestezijo, ki mora biti brez PVC. Maska mora imeti oblazinjen in obarvan rob glede na velikost. Rob maske ni napihljiv in ne sme vsebovati zraka. Velikost št. 2</t>
  </si>
  <si>
    <t>29010207</t>
  </si>
  <si>
    <t>Maska za an., oblazinjena brez PVC, št. 3</t>
  </si>
  <si>
    <t>Maska za anestezijo, ki mora biti brez PVC. Maska mora imeti oblazinjen in obarvan rob glede na velikost. Rob maske ni napihljiv in ne sme vsebovati zraka. Velikost št. 3</t>
  </si>
  <si>
    <t>29010208</t>
  </si>
  <si>
    <t>Maska za an., oblazinjena brez PVC, št. 4</t>
  </si>
  <si>
    <t>Maska za anestezijo, ki mora biti brez PVC. Maska mora imeti oblazinjen in obarvan rob glede na velikost. Rob maske ni napihljiv in ne sme vsebovati zraka. Velikost št. 4</t>
  </si>
  <si>
    <t>29010209</t>
  </si>
  <si>
    <t>Maska za an., oblazinjena brez PVC, št. 5</t>
  </si>
  <si>
    <t>Maska za anestezijo, ki mora biti brez PVC. Maska mora imeti oblazinjen in obarvan rob glede na velikost. Rob maske ni napihljiv in ne sme vsebovati zraka. Velikost št. 5</t>
  </si>
  <si>
    <t>Maska za kisik z indikatorjem dihanja</t>
  </si>
  <si>
    <t>maska mora vsebovati indikator dihanja in cev dolžine vsaj 1,8m.</t>
  </si>
  <si>
    <t>Brizgalka za merjenje tlaka v mešičku tubusa</t>
  </si>
  <si>
    <t>Brizgalka mora omogočati merjenje tlaka in hkrati napihovanje mešička brez dekonektiranja. Omogočati mora do 100 meritev.</t>
  </si>
  <si>
    <t>I-gel otroški S, št. 1,0</t>
  </si>
  <si>
    <t xml:space="preserve">Supraglotični pripomoček za vzpostavitev proste dihalne poti brez lateksa. Mešiček ni napihljiv. Za preprečevanje zapiranja epiglotisa v smeri sapnika je na zgornjem delu mešička dodan jeziček. Razpon teže pacienta in velikost pripomočka morajo biti označeni na dihalni cevi na strani spojke. Na notranji strani dihalne cevi na strani spojke je ojačanje proti pregrizu. Dihalna cev je po prerezu sploščena z namenom preprečevanja rotacije. Od spojke do konice supraglotičnega pripomočka poteka kanal za aspiracijo. </t>
  </si>
  <si>
    <t>29010217</t>
  </si>
  <si>
    <t>I-gel otroški S, št. 1,5</t>
  </si>
  <si>
    <t>29010210</t>
  </si>
  <si>
    <t>I-gel otroški S, št. 2</t>
  </si>
  <si>
    <t>29010219</t>
  </si>
  <si>
    <t>I-gel otroški S, št. 2,5</t>
  </si>
  <si>
    <t>29010211</t>
  </si>
  <si>
    <t>I-gel odrasli S, št. 3</t>
  </si>
  <si>
    <t>Supraglotični pripomoček za vzpostavitev proste dihalne poti brez lateksa. Mešiček ni napihljiv. Za preprečevanje zapiranja epiglotisa v smeri sapnika je na zgornjem delu mešička dodan jeziček. Razpon teže pacienta in velikost pripomočka morajo biti označeni na dihalni cevi na strani spojke. Na notranji strani dihalne cevi na strani spojke je ojačanje proti pregrizu. Dihalna cev je po prerezu sploščena z namenom preprečevanja rotacije. Od spojke do konice supraglotičnega pripomočka poteka kanal za aspiracijo.</t>
  </si>
  <si>
    <t>29010213</t>
  </si>
  <si>
    <t>I-gel, odrasli M, št. 4</t>
  </si>
  <si>
    <t>29010214</t>
  </si>
  <si>
    <t>I-gel, odrasli L, št. 5</t>
  </si>
  <si>
    <t xml:space="preserve">Supraglotični pripomoček za intubacijo za enkratno uporabo brez lateksa. Mešiček ni napihljiv. Za preprečevanje zapiranja epiglotisa v smeri sapnika je na zgornjem delu mešička dodan jeziček. Razpon teže pacienta in velikost pripomočka morajo biti označeni na dihalni cevi na strani spojke. Na notranji strani dihalne cevi na strani spojke je ojačanje proti pregrizu. Dihalna cev je po prerezu sploščena z namenom preprečevanja rotacije supraglotičnega pripomočka v dihalni poti pacienta. Od spojke do konice supraglotičnega pripomočka poteka kanal za možnost aspiracije. </t>
  </si>
  <si>
    <t>29010215</t>
  </si>
  <si>
    <t>Tubus Guedel št. 2</t>
  </si>
  <si>
    <t xml:space="preserve">Orofaringealni tubus za ohranjanje dihalne poti. Izdelan mora biti iz enega dela in barvno označen glede na velikost. Velikost 2. </t>
  </si>
  <si>
    <t>29010216</t>
  </si>
  <si>
    <t>Cev za kisik za ročni dihalni balon</t>
  </si>
  <si>
    <t>imeti mora zvezdasti notranji premer za preprečitev knikanja</t>
  </si>
  <si>
    <t>29010218</t>
  </si>
  <si>
    <t>Orofaringealni airway</t>
  </si>
  <si>
    <t>Izdelan mora biti iz enega dela, barvno označen glede na velikost, na razpolago v velikostih 1- 5.</t>
  </si>
  <si>
    <t xml:space="preserve">, </t>
  </si>
  <si>
    <t>3.</t>
  </si>
  <si>
    <t>podsklop: MATERIAL ZA RESPIRATORNO TERAPIJO, RAZNI</t>
  </si>
  <si>
    <t>MATERIAL ZA RESPIRATORNO TERAPIJO, RAZNI</t>
  </si>
  <si>
    <t>29010304</t>
  </si>
  <si>
    <t>Maska z visoko inspiratorno vsebnostjo kisika-odrasli</t>
  </si>
  <si>
    <t xml:space="preserve">Maska za visoke inspiratorne koncentracije kisika za odrasle. Maska mora imeti indikator dihanja in enosmerni ventil.  V kompletu cevka za kisik z notranjo steno zvezdaste oblike proti kolenčenju, dolžina cevi med 1,8 in 2,1m. </t>
  </si>
  <si>
    <t>29010319</t>
  </si>
  <si>
    <t>Maska z visoko inspiratorno vsebnostjo kisika- otroška</t>
  </si>
  <si>
    <t xml:space="preserve">Maska za visoke inspiratorne koncentracije kisika za otroke. Maska mora imeti indikator dihanja in enosmerni ventil.  V kompletu cevka za kisik z notranjo steno zvezdaste oblike proti kolenčenju, dolžina cevi med 1,8 in 2,1m. </t>
  </si>
  <si>
    <t>29010305</t>
  </si>
  <si>
    <t>Maska s komplet venturi ventili</t>
  </si>
  <si>
    <t xml:space="preserve">Venturi komplet za masko za odrasle, ki mora biti brez PVC-ja in Di(2ethylhexil)phtalhata. V kompletu venturijevi ventili za 24, 28, 31, 35, 40, 60% kisika in cevka za kisik dolžine med 1,8 in 2,0m.   </t>
  </si>
  <si>
    <t>29010321</t>
  </si>
  <si>
    <t>Maska za traheostomijo</t>
  </si>
  <si>
    <t>Maska za kisik, ki je oblikovana za traheostomo za odrasle z vrtljivim priključkom. Maska ne sme vsebovati PVC-ja.</t>
  </si>
  <si>
    <t>29010307</t>
  </si>
  <si>
    <t>Nastavek za tubus raztegljiv z odprtino</t>
  </si>
  <si>
    <t xml:space="preserve">Nastavek za tubus z gibljivim komolčkom notranjega premera 22mm. Biti mora raztegljiv od 70 do 150 mm, z možnostjo spreminjanja mrtvega prostora od 20 do 40 ml. Komolček mora imeti odprtino za aspiracijo in bronhoskop premera 7,6 mm oz. 9,5 mm, odvisno od odprtega pokrovčka. </t>
  </si>
  <si>
    <t>29010309</t>
  </si>
  <si>
    <t>Razpršilec za inhalacije z masko, odrasli</t>
  </si>
  <si>
    <t>Razpršilec za zdravila, za odrasle. V kompletu maska za odrasle, ki mora biti brez PVC-ja, cevka za kisik in spojka za priklop cevke na flow meter. Pri pretoku 8L/min morajo biti razpršeni delci manjši od 5 mikronov in učinkovina razpršena najmanj 0,50 g/min. Razpršilec mora imeti navoj za pritrditev cevke. Cevka za kisik mora imeti na obeh straneh navoj z notranjo objemko in notranjo steno zvezdaste oblike proti kolenčenju, dolžina cevi med 1,8 in 2,1m.</t>
  </si>
  <si>
    <t>29010310</t>
  </si>
  <si>
    <t>Razpršilec za inhalacije z nastavkom, otroci</t>
  </si>
  <si>
    <t>Razpršilec za zdravila za otroke. V kompletu nastavek za otroke, ki mora biti brez PVC-ja in Di(2ethylhexil)phtalhata, cevka za kisik in spojka za priklop cevke za kisik na stenski kisikov priključek. Dolžina cevi 1,8m.</t>
  </si>
  <si>
    <t>29010311</t>
  </si>
  <si>
    <t xml:space="preserve">Konekt za aplikacijo aerosol terapije </t>
  </si>
  <si>
    <t>Spojka za terapijo z aerosolom za bolnike na ventilatorju. Spojka ima dimenzije 15M/15F z gibljivo razpršilno šobo v sredini.</t>
  </si>
  <si>
    <t>29010312</t>
  </si>
  <si>
    <t>Konekt 22M-22M 15F</t>
  </si>
  <si>
    <t xml:space="preserve">Raven povezovalni konekt, ki mora imeti na eni strani 22M, na drugi strani 22M/15F. Uporaben za  intubirane paciente. </t>
  </si>
  <si>
    <t>29010313</t>
  </si>
  <si>
    <t>Nos umetni, sterilen</t>
  </si>
  <si>
    <t xml:space="preserve">Nos umetni z vlaženjem za kanilo oz tubus z gibljivim priključkom za kisik. Imeti mora odprtino za aspiracijo zavarovano s pokrovom ob robu odprtine. Imeti mora varovalni mehanizem proti zadušitvi zaradi zamašitve. </t>
  </si>
  <si>
    <t>29010314</t>
  </si>
  <si>
    <t>Nos umetni s cevko, sterilen</t>
  </si>
  <si>
    <t xml:space="preserve">Nos umetni z vlaženjem za kanilo oz tubus z gibljivim priključkom za kisik. Imeti mora odprtino za aspiracijo zavarovano s pokrovom ob robu odprtine. Imeti mora varovalni mehanizem proti zadušitvi zaradi zamašitve. V kompletu cevka za kisik, ki ima  notranjo steno zvezdaste oblike proti kolenčenju. Dolžina cevi med 1,8 in 2m. </t>
  </si>
  <si>
    <t>novo</t>
  </si>
  <si>
    <t>Konekt za cev - elastičen</t>
  </si>
  <si>
    <t>Konekt 22F-22MM, mehak in  prilagodljiv na eni strani, na drugi strani trden.</t>
  </si>
  <si>
    <t>Konekt -  nepovratna valvula</t>
  </si>
  <si>
    <t>Konekt 22M-22M/15F-22M, nepovratna valvula s tremi odprtinami, ki omogoča enosmerni pretok plinov preko 22M na eni strani ter 22M na drugi strani. Vmesna odprtina 22M/15F omogoča priključitev na ostale konekte, cevi.</t>
  </si>
  <si>
    <t>Konekt za kisik</t>
  </si>
  <si>
    <t>Konekt 22M in 22F, z 6mm nastavkom za kisik z možnostjo zapiranja te odprtine.</t>
  </si>
  <si>
    <t>29010325</t>
  </si>
  <si>
    <t>Konekt T</t>
  </si>
  <si>
    <t xml:space="preserve">Konekt 22M/15F, 22F in 22M se uporablja pri izvajanju inhalacijske terapije na traheostomi in tubusu. </t>
  </si>
  <si>
    <t>Nosna kanila za aplikacijo kisika in spremljanje et CO2</t>
  </si>
  <si>
    <t>Za dolgotrajno uporabo. Mora biti kompatibilna z Microstream tehnologijo. Kanila mora imeti 2 ukrivljena nosna vstavka, samo za vzorčenje etCO2 iz nosu. Kanila mora imeti tudi jeziček za vzorčenje etCO2 iz ust. Aplikacija kisika mora biti skozi odprtine pred samo nosno votlino in usti. Hidrofobni filter mora biti integriran v samo cevko kanile.</t>
  </si>
  <si>
    <t>Naročnik dovoljuje tudi kateter (dovod kisika z nosnima vstavkoma, merjenje CO2)</t>
  </si>
  <si>
    <t>4.</t>
  </si>
  <si>
    <t>podsklop: MATERIAL ZA RESPIRATORNO TERAPIJO (cevi, maske, katetri,…)</t>
  </si>
  <si>
    <t>MATERIAL ZA RESPIRATORNO TERAPIJO (cevi, maske, katetri,…)</t>
  </si>
  <si>
    <t>29010301</t>
  </si>
  <si>
    <t xml:space="preserve">Cev za kisik </t>
  </si>
  <si>
    <t>Cevka za kisik z zvezdastim notranjim  lumnom, dolžina cevi med 1,8 in 2,1 m.</t>
  </si>
  <si>
    <t>29010306</t>
  </si>
  <si>
    <t>Maska za kisik za odrasle</t>
  </si>
  <si>
    <t xml:space="preserve">Maska za kisik za odrasle, ki mora biti brez PVC-ja in Di(2ethylhexil)phtalhata. V kompletu cevka za kisik z notranjo steno zvezdaste oblike proti kolenčenju, dolžina cevi med 1,8 in 2,1m.   </t>
  </si>
  <si>
    <t>29010320</t>
  </si>
  <si>
    <t>Maska za kisik za otroke</t>
  </si>
  <si>
    <t>Maska za kisik za otroke, ki  mora biti brez PVC-ja in Di(2ethylhexil)phtalhata. V kompletu cevka za kisik z notranjo steno zvezdaste oblike proti kolenčenju, dolžina cevi med 1,8 in 2,1m.</t>
  </si>
  <si>
    <t>29010316</t>
  </si>
  <si>
    <t>Kateter nosni za kisik, dvorogi za odrasle, dolžina 5 m</t>
  </si>
  <si>
    <t>Nosna kanila za kisik, dvoroga, za odrasle. Mora imeti uvite nosne nastavke in mehkejšo zaščito za ušesa. Cevka mora imeti notranjo steno zvezdaste oblike za preprečitev kolenčenja, dolžina cevi je med 4,8 in 5m.</t>
  </si>
  <si>
    <t>29010317</t>
  </si>
  <si>
    <t>Kateter nosni za kisik, otroški</t>
  </si>
  <si>
    <t>Nosna kanila za kisik, dvoroga, otroška. Cevka ima notranjo steno zvezdaste oblike za preprečitev kolenčenja, dolžina cevi je med 1,8 in 2,1m.</t>
  </si>
  <si>
    <t>29010318</t>
  </si>
  <si>
    <t>Kateter nosni za kisik</t>
  </si>
  <si>
    <t>Nosna kanila za kisik, dvoroga, za odrasle. Mora imeti uvite nosne nastavke in mehkejšo zaščito za ušesa. Cevka mora imeti notranjo steno zvezdaste oblike za preprečitev kolenčenja, dolžina cevi je 2,1m.</t>
  </si>
  <si>
    <t>5.</t>
  </si>
  <si>
    <t>podsklop:  LARINGOSKOP OPTIČNI ZA TUBUSE</t>
  </si>
  <si>
    <t xml:space="preserve"> LARINGOSKOP OPTIČNI ZA TUBUSE</t>
  </si>
  <si>
    <t>Laringoskop optični za tubuse št. 6,0 - 7,5</t>
  </si>
  <si>
    <t xml:space="preserve">Optični laringoskop za uvajanje tubusa, za enkratno uporabo. Laringoskop mora imeti kanal za tubus in notranji optični kanal, ki omogoča pogled v smeri uvajanja tubusa. Pripomoček mora imeti ogrevanje proti kondenzaciji in lučko. Za velikosti tubusov od 6 - 7,5. </t>
  </si>
  <si>
    <t>29010401</t>
  </si>
  <si>
    <t xml:space="preserve"> Laringoskop optični za tubuse št. 7-8,5</t>
  </si>
  <si>
    <t xml:space="preserve">Optični laringoskop za uvajanje tubusa, za enkratno uporabo. Laringoskop mora imeti kanal za tubus in notranji optični kanal, ki omogoča pogled v smeri uvajanja tubusa. Pripomoček mora imeti ogrevanje proti kondenzaciji in lučko. Za velikosti tubusov od 7 - 8,5. </t>
  </si>
  <si>
    <t>Funkcionalno in kakovostno enakovredno kot PRODOL, kat. št. A-011</t>
  </si>
  <si>
    <t>6.</t>
  </si>
  <si>
    <t>podsklop: POTROŠNI MATERIAL VEZAN NA ANESTEZIJSKE APARATE HEINE LOEWENSTEIN</t>
  </si>
  <si>
    <t>POTROŠNI MATERIAL VEZAN NA ANESTEZIJSKE APARATE HEINE LOEWENSTEIN</t>
  </si>
  <si>
    <t>29010502</t>
  </si>
  <si>
    <t>ZBIRALNIK VODE ZA APARAT LEON</t>
  </si>
  <si>
    <t xml:space="preserve">prilagojena za anestezijski aparat Leon, proizvajalca Löwenstein Medical </t>
  </si>
  <si>
    <t>29010503</t>
  </si>
  <si>
    <t>POSODA ZA ABSORBENS ZA APARAT LEON</t>
  </si>
  <si>
    <t>7.</t>
  </si>
  <si>
    <t>podsklop: PRIPOMOČKI ZA  RESPIRATORNO SEDACIJO</t>
  </si>
  <si>
    <t>PRIPOMOČKI ZA  RESPIRATORNO SEDACIJO</t>
  </si>
  <si>
    <t>29010601</t>
  </si>
  <si>
    <t xml:space="preserve">FILTER ANACONDA </t>
  </si>
  <si>
    <t xml:space="preserve">Uporablja se za sedacijo intubiranih bolnikov. Uporaba samo z Isofloranom ali Sevofloranom.  Dihalni volumen naj bo min 200ml. Mrtvi prostor sistema naj bo približno 50 ml. Učinkovitost karbonskega filtra pri koncentraciji  &lt;2% pri dihalnem volumnu 500mL cca 90%, pri dihalnem volumnu 750mL pa 80%. Kapaciteta filtra za bakterijsko filtracijo 99.9999% za virusno pa 99.98%. Masa ne sme presegati 38g. Konekti morajo biti ISO 5356 15F/22M-15M. </t>
  </si>
  <si>
    <t>29010602</t>
  </si>
  <si>
    <t xml:space="preserve">BRIZGA  za ANACONDO </t>
  </si>
  <si>
    <t>Volumen 50 do 60 ml s posebej oblikovanim konektorjem, kateri preprečuje  konekcijo na luer Lock sisteme. Posebej oblikovan samo za uporabo z ANACONDO.</t>
  </si>
  <si>
    <t>29010603</t>
  </si>
  <si>
    <t>ADAPTER POLNILNI ZA BRIZGE</t>
  </si>
  <si>
    <t>Mora biti za večkratno uporabo, z nepovratno valvulo.</t>
  </si>
  <si>
    <t>29010604</t>
  </si>
  <si>
    <t>FILTER FLURASORB</t>
  </si>
  <si>
    <t xml:space="preserve">Je za filtriranje halogeniranih ogljkovodikovih anestezijskih plinov  (Izofloran in Sevofloran ). Volumen  filtra mora biti 2000 ml, z odprtinami na dnu, katere omogočajo pretok zraka. Na vrhu mora imeti 22M konektor. Filter mora imeti višino 19 cm, premer filtra 12 cm, teža 1000g.  </t>
  </si>
  <si>
    <t>29010605</t>
  </si>
  <si>
    <t>SET FLURASORB</t>
  </si>
  <si>
    <t>Flurasorb set mora vsebovati plastično rebrasto cevpremera 22mm v dolžini 800mm, cevko za kisikv dolžini 1,8m, konektor premer 22/30mm, vrtljivi konektor 22mm.Omogočati nam mora konekcijo med Flurasorb filtrom, ventilatorjem in plinskim monitorjem.</t>
  </si>
  <si>
    <t>29010606</t>
  </si>
  <si>
    <t>CEVKA POVEZOVALNA</t>
  </si>
  <si>
    <t>Povezovalna cevka od plinskega monitorja do AnaConDe, iz PVC materiala prevlečena z LDPE (polietilen z nizko gostoto), kateri preprečuje pronicanje hlapnega anastetika skozi stene cevke. Cevka mora imeti Luer/Luer konekcijo.</t>
  </si>
  <si>
    <t>29010607</t>
  </si>
  <si>
    <t>LOVILEC VLAGE</t>
  </si>
  <si>
    <t>Preprečevati mora vdor vlage, bakterij in drugih mikroorganizmov v plinski monitor.</t>
  </si>
  <si>
    <t>8.</t>
  </si>
  <si>
    <t>podsklop: POTROŠNI MATERIAL ZA ANESTEZIJSKE APARATE DRAEGER</t>
  </si>
  <si>
    <t>POTROŠNI MATERIAL ZA ANESTEZIJSKE APARATE DRAEGER</t>
  </si>
  <si>
    <t>CEVI ZA ANESTEZIJO  Z LONČKI ZA VLAGO</t>
  </si>
  <si>
    <t xml:space="preserve">KOS </t>
  </si>
  <si>
    <t>FILTER DIHALNI MEHANSKI ZA ANESTEZIJO</t>
  </si>
  <si>
    <t>LOVILEC VLAGE ZA APARAT ZEUS IN ATLAN</t>
  </si>
  <si>
    <t>CEVI ZA PRENOSNI VENTILATOR OXYLOG</t>
  </si>
  <si>
    <t>FLOW SENZOR ZA APARAT ZEUS IN ATLAN</t>
  </si>
  <si>
    <t>TESTNA PLUČA ZA VENTILATOR OXYLOG 3000</t>
  </si>
  <si>
    <t>II.</t>
  </si>
  <si>
    <t>PRIPOMOČKI ZA VZPOSTAVITEV DIHALNE POTI</t>
  </si>
  <si>
    <t>podsklop: TUBUS ZA KRATKOTRAJNO INTUBACIJO ZA ODRASLE</t>
  </si>
  <si>
    <t>TUBUS ZA KRATKOTRAJNO INTUBACIJO ZA ODRASLE</t>
  </si>
  <si>
    <t>29020101</t>
  </si>
  <si>
    <t>Tubus PVC za kratkotrajno intubacijo za odrasle, št. 6,0</t>
  </si>
  <si>
    <t xml:space="preserve">Endotrahealni tubus za oralno in nazalno intubacijo, z nizkotlačnim mešičkom, atravmatsko konico in Murphy očesom, kontrolnim baločkom, izdelan iz biokompatibilnega termosenzibilnega PVC, sterilen. Radiopačna nitka poteka neprekinjeno po celi dolžini tubusa. Nad mešičkom morata biti dve krožni oznaki (2 in 4 cm nad mešičkom) za natančno pozicioniranje tubusa v traheji.
</t>
  </si>
  <si>
    <t>Naročnik dovoljuje za natančno pozicioniranje tubusa v traheji tudi eno črno markacijo pozicionirano nad mešičkom. O ustreznosti se bo odločil na podlagi testiranja. Velja za celoten podsklop.</t>
  </si>
  <si>
    <t>29020102</t>
  </si>
  <si>
    <t>Tubus PVC za kratkotrajno intubacijo za odrasle, št. 6.5</t>
  </si>
  <si>
    <t>29020103</t>
  </si>
  <si>
    <t>Tubus PVC za kratkotrajno intubacijo za odrasle, št. 7,0</t>
  </si>
  <si>
    <t>29020104</t>
  </si>
  <si>
    <t>Tubus PVC za kratkotrajno intubacijo za odrasle, št. 7,5</t>
  </si>
  <si>
    <t>29020105</t>
  </si>
  <si>
    <t>Tubus PVC za kratkotrajno intubacijo za odrasle, št. 8,0</t>
  </si>
  <si>
    <t>29020106</t>
  </si>
  <si>
    <t>Tubus PVC za kratkotrajno intubacijo za odrasle, št. 8,5</t>
  </si>
  <si>
    <t>29020107</t>
  </si>
  <si>
    <t>Tubus PVC za kratkotrajno intubacijo za odrasle, št. 9</t>
  </si>
  <si>
    <t>29020108</t>
  </si>
  <si>
    <t>Tubus PVC za kratkotrajno intubacijo za odrasle, št. 9,5</t>
  </si>
  <si>
    <t>podsklop: TUBUS ZA KRATKOTRAJNO INTUBACIJO ZA OTROKE</t>
  </si>
  <si>
    <t>TUBUS ZA KRATKOTRAJNO INTUBACIJO ZA OTROKE</t>
  </si>
  <si>
    <t>Tubus otroški brez mešička, št. 2,0</t>
  </si>
  <si>
    <t xml:space="preserve">Endotrahealni tubus za oralno in nazalno intubacijo, brez mešička, z zaobljeno atravmatsko konico in Murphy očesom, izdelan iz biokompatibilnega termosenzibilnega PVC, sterilen. Pred konico tubusa morata biti intubacijski oznaki - za natančno pozicioniranje tubusa v traheji.
</t>
  </si>
  <si>
    <t>Naročnik dovoljuje tubus, ki ima črno konico za natančno pozicioniranje tubusa v traheji. O ustreznosti se bo odločil na podlagi testiranja.</t>
  </si>
  <si>
    <t>29020601</t>
  </si>
  <si>
    <t>Tubus otroški brez mešička, št. 2,5</t>
  </si>
  <si>
    <t>29020602</t>
  </si>
  <si>
    <t>Tubus otroški brez mešička, št. 3,0</t>
  </si>
  <si>
    <t>29020603</t>
  </si>
  <si>
    <t>Tubus za otroški brez mešička, št. 3,5</t>
  </si>
  <si>
    <t>29020201</t>
  </si>
  <si>
    <t>Tubus PVC za kratkotrajno intubacijo za otroke, št. 3,5, z mešičkom</t>
  </si>
  <si>
    <t>Naročnik dovoljuje za natančno pozicioniranje tubusa v traheji tudi eno črno markacijo pozicionirano nad mešičkom. O ustreznosti se bo odločil na podlagi testiranja.</t>
  </si>
  <si>
    <t>29020202</t>
  </si>
  <si>
    <t>Tubus PVC za kratkotrajno intubacijo za otroke, št. 4,0, z mešičkom</t>
  </si>
  <si>
    <t>29020203</t>
  </si>
  <si>
    <t>Tubus PVC za kratkotrajno intubacijo za otroke, št. 4,5, z mešičkom</t>
  </si>
  <si>
    <t>29020204</t>
  </si>
  <si>
    <t>Tubus PVC za kratkotrajno intubacijo za otroke, št. 5,0, z mešičkom</t>
  </si>
  <si>
    <t>29020205</t>
  </si>
  <si>
    <t>Tubus PVC za kratkotrajno intubacijo za otroke, št. 5,5, z mešičkom</t>
  </si>
  <si>
    <t>podsklop: TUBUS ZA SUBGLOTIČNO ASPIRACIJO I</t>
  </si>
  <si>
    <t>TUBUS ZA SUBGLOTIČNO ASPIRACIJO I</t>
  </si>
  <si>
    <t>29020404</t>
  </si>
  <si>
    <t>Tubus endotrahealni za dolgotrajno oralno intubacijo in stožčastim poliuretanskim mešičkom, št. 6</t>
  </si>
  <si>
    <t xml:space="preserve">Endotrahealni tubus s poliuretanskim nizkotlačnim mešičkom, stožčaste oblike in lumnom za subglotično aspiracijo, mora biti sterilen. Imeti mora zaobljeno atravmatsko konico z Murphyevim očesom. Obseg mešička se mora linearno zmanjševati od proksimalnega do distalnega dela. Tubus mora imeti lumen za subglotično aspiracijo, ki omogoča izsesavanje nad tesnilnim mešičkom in je vgrajen v dorzalno steno tubusa, ki se mora končati z odprtino tik nad mešičkom. Aspiracijska cevka lumna ne sme biti ločljiva od tubusa in mora biti zaščitena z barvnim pokrovčkom, ki ni ločljiv od cevke. Po celotni dolžini tubusa mora potekati neprekinjena radiopačna nitka, z dodatno oznako tik pod subglotično odprtino.
</t>
  </si>
  <si>
    <t xml:space="preserve">Tubus mora imeti barvno cevko za napihovanje in kontrolni mešiček z vgrajenim ventilom Luer za napihovanje, izpihovanje in nadzor stanja tesnilnega mešička. Na tubusu morajo biti dobro vidne številke globine tubusa in ostati vidne tudi med uporabo (ne smejo se izbrisati). Imeti mora tudi standardni 15mm ISO konekt. Tubus je za dolgotrajno oralno intubacijo in vpliva na zmanjševanje incidence VAP. </t>
  </si>
  <si>
    <t>29020405</t>
  </si>
  <si>
    <t>Tubus endotrahealni za dolgotrajno oralno intubacijo in stožčastim poliuretanskim mešičkom, št. 6,5</t>
  </si>
  <si>
    <t>Endotrahealni tubus s poliuretanskim nizkotlačnim mešičkom, stožčaste oblike in lumnom za subglotično aspiracijo, mora biti sterilen. Imeti mora zaobljeno atravmatsko konico z Murphyevim očesom. Obseg mešička se mora linearno zmanjševati od proksimalnega do distalnega dela. Tubus mora imeti lumen za subglotično aspiracijo, ki omogoča izsesavanje nad tesnilnim mešičkom in je vgrajen v dorzalno steno tubusa, ki se mora končati z odprtino tik nad mešičkom. Aspiracijska cevka lumna ne sme biti ločljiva od tubusa in mora biti zaščitena z barvnim pokrovčkom, ki ni ločljiv od cevke. Po celotni dolžini tubusa mora potekati neprekinjena radiopačna nitka, z dodatno oznako tik pod subglotično odprtino.</t>
  </si>
  <si>
    <t xml:space="preserve">Tubus mora imeti barvno cevko za napihovanje in kontrolni mešiček z vgrajenim ventilom Luer za napihovanje, izpihovanje in nadzor stanja tesnilnega mešička. Na tubusu morajo biti dobro vidne številke globine tubusa in ostati vidne tudi med uporabo (ne smejo se izbrisati). Imeti mora tudi standardni 15mm ISO konekt. Tubus za dolgotrajno oralno intubacijo  vpliva na zmanjševanje incidence VAP. </t>
  </si>
  <si>
    <t>29020406</t>
  </si>
  <si>
    <t>Tubus endotrahealni za dolgotrajno oralno intubacijo in stožčastim poliuretanskim mešičkom, št. 7</t>
  </si>
  <si>
    <t>29020401</t>
  </si>
  <si>
    <t>Tubus endotrahealni za dolgotrajno oralno intubacijo in stožčastim poliuretanskim mešičkom, št. 7,5</t>
  </si>
  <si>
    <t>29020402</t>
  </si>
  <si>
    <t>Tubus endotrahealni za dolgotrajno oralno intubacijo in stožčastim poliuretanskim mešičkom, št. 8</t>
  </si>
  <si>
    <t>29020403</t>
  </si>
  <si>
    <t>Tubus endotrahealni za dolgotrajno oralno intubacijo in stožčastim poliuretanskim mešičkom, št. 8,5</t>
  </si>
  <si>
    <t>29020407</t>
  </si>
  <si>
    <t>Tubus endotrahealni za dolgotrajno oralno intubacijo in stožčastim poliuretanskim mešičkom, št.9</t>
  </si>
  <si>
    <t>podsklop: TUBUS ZA SUBGLOTIČNO ASPIRACIJO II</t>
  </si>
  <si>
    <t>TUBUS ZA SUBGLOTIČNO ASPIRACIJO II</t>
  </si>
  <si>
    <t>29020505</t>
  </si>
  <si>
    <t>Tubus endotrahealni za dolgotrajno oralno intubacijo in stožčastim mešičkom, št.6</t>
  </si>
  <si>
    <t>Termosenzibilni PVC tubus z Murphijevim očesom mora imeti    cevko za izsesavanje nad tesnilnim mešičkom (nizek tlak/velik volumen). Mora imeti cevko za izsesavanje z dorzalno odprtino nad tesnilnim mešičkom. Del tubusa, ki je namenjen izsesavanju mora biti vidno označen z barvno črto in imeti z barvnim pokrovčkom pokrit priključek, ki omogoča priključitev na pripomočke za izsesavanje.Tubus mora imeti radiopačno oznako,kar omogoča potrditev pravilnega položaja tubusa z RTG slikanjem. Nad tesnilnim mešičkom je oznaka za globino intubacije kot vodilo za pravilno namestitev tubusa.</t>
  </si>
  <si>
    <t>Mora imeti barvno cevko za napihovanje in kontrolni mešiček z vgrajenim ventilom Luer za napihovanje, izpihovanje in nadzor stanja tesnilnega mešička. Na mešičku mora biti dobro vidna oznaka za velikost in notranji premer tubusa. Na tubusu morajo biti dobro vidne številke globine tubusa in ostati vidne tudi med uporabo (ne smejo se izbrisati). Imeti mora tudi standardni 15mm ISO konekt.</t>
  </si>
  <si>
    <t>29020506</t>
  </si>
  <si>
    <t>Tubus endotrahealni za dolgotrajno oralno intubacijo in stožčastim  mešičkom, št.6,5</t>
  </si>
  <si>
    <t>29020507</t>
  </si>
  <si>
    <t>Tubus endotrahealni za dolgotrajno oralno intubacijo in stožčastim mešičkom, št.7</t>
  </si>
  <si>
    <t>29020501</t>
  </si>
  <si>
    <t>Tubus endotrahealni za dolgotrajno oralno intubacijo in stožčastim  mešičkom, št.7,5</t>
  </si>
  <si>
    <t>29020502</t>
  </si>
  <si>
    <t>Tubus endotrahealni za dolgotrajno oralno intubacijo in stožčastim  mešičkom, št.8</t>
  </si>
  <si>
    <t>29020503</t>
  </si>
  <si>
    <t>Tubus endotrahealni za dolgotrajno oralno intubacijo in stožčastim  mešičkom, št.8,5</t>
  </si>
  <si>
    <t>Mora imeti barvno cevko za napihovanje in kontrolni mešiček z vgrajenim ventilom Luer za napihovanje, izpihovanje in nadzor stanja tesnilnega mešička. Na mešičku mora biti dobro vidna oznaka velikost in notranji premer tubusa. Na tubusu morajo biti dobro vidne številke globine tubusa in ostati vidne tudi med uporabo (ne smejo se izbrisati). Imeti mora tudi standardni 15mm ISO konekt.</t>
  </si>
  <si>
    <t>29020504</t>
  </si>
  <si>
    <t>Tubus endotrahealni za dolgotrajno oralno intubacijo in stožčastim  mešičkom, št.9</t>
  </si>
  <si>
    <t>podsklop: TUBUS ŽIČNI, OTROŠKI</t>
  </si>
  <si>
    <t>TUBUS ŽIČNI, OTROŠKI</t>
  </si>
  <si>
    <t>29020705</t>
  </si>
  <si>
    <t>Tubus žični, otroški, št. 3,0</t>
  </si>
  <si>
    <t xml:space="preserve">Endotrahealni armirani tubus iz termosenzibilnega PVC materiala; z Murphyjevim očesom in nizkotlačnim mešičkom;  primeren za oralno in nazalno uporabo; imeti mora atravmatsko konico. Nad mešičkom morata biti dve krožni intubacijski oznaki, nameščeni 2 in 4 cm nad mešičkom za natančno pozicioniranje tubusa v traheji; povečana gladkost notranje površine tubusa mora biti dosežena s procesom hladnega zračenja. Odtranitev 15 mm konekta ne sme biti možna. Brez lateksa; sterilen. 
</t>
  </si>
  <si>
    <t>29020706</t>
  </si>
  <si>
    <t>Tubus žični, otroški, št št. 3,5</t>
  </si>
  <si>
    <t xml:space="preserve">Naročnik dovoljuje za natančno pozicioniranje tubusa v traheji tudi eno črno markacijo pozicionirano nad mešičkom, z gladko notranjo površino. O ustreznosti se bo odločil na podlagi testiranja. </t>
  </si>
  <si>
    <t>29020701</t>
  </si>
  <si>
    <t>Tubus žični, otroški, št št. 4,0</t>
  </si>
  <si>
    <t>29020702</t>
  </si>
  <si>
    <t>Tubus žični, otroški, št. 4,5</t>
  </si>
  <si>
    <t>29020703</t>
  </si>
  <si>
    <t>Tubus žični, otroški, št. 5,0</t>
  </si>
  <si>
    <t>29020704</t>
  </si>
  <si>
    <t>Tubus žični, otroški, št. 5,5</t>
  </si>
  <si>
    <t>podsklop: TUBUS ŽIČNI, ZA ODRASLE</t>
  </si>
  <si>
    <t>TUBUS ŽIČNI, ZA ODRASLE</t>
  </si>
  <si>
    <t>29020801</t>
  </si>
  <si>
    <t>Tubus žični za odrasle, št. 6,0</t>
  </si>
  <si>
    <t xml:space="preserve">Endotrahealni armirani tubus iz termosenzibilnega PVC materiala, z mešičkom stožčaste oblike, primeren za oralno in nazalno uporabo, z Murphy očesom in atravmatsko konico, sterilen. Nad mešičkom morata biti dve krožni intubacijski oznaki, nameščeni 2 in 4 cm nad mešičkom za natančno pozicioniranje tubusa v traheji; povečana gladkost notranje površine tubusa mora biti dosežena s procesom hladnega zračenja. Odstranitev 15 mm konekta ne sme biti možna. 
</t>
  </si>
  <si>
    <t>Naročnik dovoljuje za natančno pozicioniranje tubusa v traheji tudi eno črno markacijo pozicionirano nad mešičkom, z gladko notranjo površino in z mešičkom valjaste oblike. O ustreznosti se bo odločil na podlagi testiranja. Velja za celotni podsklop.</t>
  </si>
  <si>
    <t>29020802</t>
  </si>
  <si>
    <t>Tubus žični za odrasle, št. 6,5</t>
  </si>
  <si>
    <t>29020803</t>
  </si>
  <si>
    <t>Tubus žični za odrasle, št. 7,0</t>
  </si>
  <si>
    <t>29020804</t>
  </si>
  <si>
    <t>Tubus žični za odrasle, št. 7,5</t>
  </si>
  <si>
    <t>29020805</t>
  </si>
  <si>
    <t>Tubus žični za odrasle, št. 8,0</t>
  </si>
  <si>
    <t>29020806</t>
  </si>
  <si>
    <t>Tubus žični za odrasle, št. 8,5</t>
  </si>
  <si>
    <t xml:space="preserve">podsklop: Tubus žični za odrasle,z vstaljenim vodilom ter obdelavo za lažje drsenje </t>
  </si>
  <si>
    <t xml:space="preserve">Tubus žični za odrasle,z vstaljenim vodilom ter obdelavo za lažje drsenje </t>
  </si>
  <si>
    <t>29022001</t>
  </si>
  <si>
    <t>Tubus žični za odrasle, z vstaljenim vodilom ter obdelavo za lažje drsenje št. 5,0</t>
  </si>
  <si>
    <t xml:space="preserve">Endotrahealni armirani tubus iz termosenzibilnega PVC materiala, z nizkotlačnim mešičkom in vodilom, primeren za oralno in nazalno uporabo, z atravmatsko konico, sterilen. Nad mešičkom morata biti dve krožni intubacijski oznaki, nameščeni 2 in 4 cm nad mešičkom za natančno pozicioniranje tubusa v traheji; povečana gladkost notranje površine tubusa mora biti dosežena s procesom hladnega zračenja. Odstranitev 15 mm konekta ne sme biti možna. 
</t>
  </si>
  <si>
    <t xml:space="preserve">Z Murphy očesom. </t>
  </si>
  <si>
    <t>Naročnik dovoljuje za natančno pozicioniranje tubusa v traheji tudi eno črno markacijo pozicionirano nad mešičkom, z gladko notranjo površino. Velja za celoten podsklop.</t>
  </si>
  <si>
    <t>29022002</t>
  </si>
  <si>
    <t>Žični tubus za odrasle, z vstaljenim vodilom ter obdelavo za lažje drsenje št.5,5</t>
  </si>
  <si>
    <t>Z Murphy očesom</t>
  </si>
  <si>
    <t>29022003</t>
  </si>
  <si>
    <t>Žični tubus za odrasle, z vstaljenim vodilom ter obdelavo za lažje drsenje št.6,0</t>
  </si>
  <si>
    <t>29022004</t>
  </si>
  <si>
    <t>Žični tubus za odrasle, z vstaljenim vodilom ter obdelavo za lažje drsenje št.6,5</t>
  </si>
  <si>
    <t>29022005</t>
  </si>
  <si>
    <t>Žični tubus za odrasle, z vstaljenim vodilom ter obdelavo za lažje drsenje št.7,0</t>
  </si>
  <si>
    <t>29022006</t>
  </si>
  <si>
    <t>Žični tubus za odrasle, z vstaljenim vodilom ter obdelavo za lažje drsenje št.7,5</t>
  </si>
  <si>
    <t>29022007</t>
  </si>
  <si>
    <t>Žični tubus za odrasle, z vstaljenim vodilom ter obdelavo za lažje drsenje št.8,0</t>
  </si>
  <si>
    <t>29022008</t>
  </si>
  <si>
    <t>Žični tubus za odrasle z vstaljenim vodilom, ter obdelavo za lažje drsenje št.8,5</t>
  </si>
  <si>
    <t>podsklop: Tubus PVC za kratkotrajno intubacijo za odrasle z vstavljenim vodilom</t>
  </si>
  <si>
    <t>Tubus PVC za kratkotrajno intubacijo za odrasle z vstavljenim vodilom</t>
  </si>
  <si>
    <t>29022101</t>
  </si>
  <si>
    <t>Tubus PVC za kratkotrajno intubacijo za odrasle z vstavljenim vodilom, št. 7,5</t>
  </si>
  <si>
    <t>Naočnik dovoljuje tudi tubus, ki ima za natančno pozicioniranje tubusa v traheji eno črno markacijo pozicionirano nad mešičkom, z gladko notranjo površino. Naročnik se bo o ustreznosti odločil na podlagi testiranja.</t>
  </si>
  <si>
    <t>29022102</t>
  </si>
  <si>
    <t>Tubus PVC za kratkotrajno intubacijo za odrasle z vstavljenim vodilom, št. 8,5</t>
  </si>
  <si>
    <t>9.</t>
  </si>
  <si>
    <t>podsklop: TUBUS ZA MIKROLARINGOSKOPIJO</t>
  </si>
  <si>
    <t>TUBUS ZA MIKROLARINGOSKOPIJO</t>
  </si>
  <si>
    <t>29020902</t>
  </si>
  <si>
    <t>Tubus za mikrolaringoskopijo št. 5,0</t>
  </si>
  <si>
    <t>Tubus namenjen izključno za mikrolaringoskopijo s cuffom premera vsaj 35 mm, Murphyjevim očesom, oralni/nazalni, izpolnjevati mora tudi zahteve za tubus za kratkotrajno intubacijo</t>
  </si>
  <si>
    <t>29020901</t>
  </si>
  <si>
    <t>Tubus za mikrolaringoskopijo št. 6,0</t>
  </si>
  <si>
    <t>10.</t>
  </si>
  <si>
    <t>podsklop: TUBUS ZA TEŽKO INTUBACIJO OXFORD</t>
  </si>
  <si>
    <t>TUBUS ZA TEŽKO INTUBACIJO OXFORD</t>
  </si>
  <si>
    <t>29021001</t>
  </si>
  <si>
    <t xml:space="preserve">TUBUS ZA TEŽKO INTUBACIJO OXFORD, št. 7 </t>
  </si>
  <si>
    <t xml:space="preserve">Endotrahealni tubus  z nizkotlačnim mešičkom za težko intubacijo; tubus je predukrivljen pod pravim kotom; distalna odprtina tubusa je obrnjena proti dorzalni steni traheje; s kontrolnim balončkom; radiopačen; atraumatska konica; ni možna odstranitev 15 mm konekta od tubusa; oralna uporaba; sterilen. </t>
  </si>
  <si>
    <t>29021002</t>
  </si>
  <si>
    <t>TUBUS ZA TEŽKO INTUBACIJO OXFORD, št. 8</t>
  </si>
  <si>
    <t xml:space="preserve">Endotrahealni tubus  z nizkotlačnim mešičkom za težko intubacijo; tubus je predukrivljen pod pravim kotom; distalna odprtina tubusa je obrnjena proti dorzalni steni traheje; z modrim okroglim kontrolnim baločkom; radiopačen; atraumatska konica; PVC-material; ni možna odstranitev 15 mm konekta od tubusa; oralna uporaba; sterilen. </t>
  </si>
  <si>
    <t>11.</t>
  </si>
  <si>
    <t>podsklop: TUBUS ZA ASPIRACIJO MEKONIJSKE PLODOVNICE</t>
  </si>
  <si>
    <t>TUBUS ZA ASPIRACIJO MEKONIJSKE PLODOVNICE</t>
  </si>
  <si>
    <t>29021101</t>
  </si>
  <si>
    <t>TUBUS ZA ASPIRACIJO MEKONIJSKE PLODOVNICE ŠT. 3</t>
  </si>
  <si>
    <t>imeti mora vodilo integrirano v steni, port za predihavanje z zamaškom, ki omogoča predihavanje in aspiracijo brez uvajanja dodatne aspiracijske cevke.</t>
  </si>
  <si>
    <t>funkcionalno in kakovostno kot Carefusion Kurtis msd.</t>
  </si>
  <si>
    <t>kos</t>
  </si>
  <si>
    <t>12.</t>
  </si>
  <si>
    <t>podsklop: TUBUS ZA ENDOBRONHIALNO INTUBACIJO (CARLENS)</t>
  </si>
  <si>
    <t>TUBUS ZA ENDOBRONHIALNO INTUBACIJO (CARLENS)</t>
  </si>
  <si>
    <t>29022201</t>
  </si>
  <si>
    <t>Tubus endobronhialni s poliuretanskima mešičkoma - levi.</t>
  </si>
  <si>
    <t xml:space="preserve">OPIS LEVI brez KAVELJČKA:
Levi endobronhialni tubus s poliuretanskima mešičkoma; bronhialni krak rahklo ukrivljen; dvojni lumen za možnost ločenega predihavanja levega in desnega pljučnega krila; imeti mora pravokotno distalno konico; najmanj 3 radiopačne oznake - distalna konica, nad bronhialnim mešičkom in pri trahealni odprtini; enako barvno označen lumen in mešiček; priložena dva aspiracijska katetra s štirimi lateralnimi luknjicami in regulatorjem vleka; priložena dva dvojno vrtljiva konektorja in Y konektor ; z vodilom;  dolžina 420mm; sterilen; pakiranje po 1. 
</t>
  </si>
  <si>
    <t>29022202</t>
  </si>
  <si>
    <t>Tubus endobronhialni s poliuretanskima mešičkoma - desni.</t>
  </si>
  <si>
    <t xml:space="preserve">OPIS DESNI :
Desni endobronhialni tubus s poliuretanskima mešičkoma; bronhialni mešiček posebne S oblike; dvojni lumen za možnost ločenega predihavanja levega in desnega pljučnega krila; imeti mora pravokotno distalno konico; najmanj  3 radiopačne oznake - distalna konica, nad bronhialnim mešičkom in pri trahealni odprtini; enako barvno označen lumen in mešiček; priložena dva aspiracijska katetra s štirimi lateralnimi luknjicami in regulatorjem vleka; priložena dva dvojno vrtljiva konektorja in Y konektor ; z vodilom;  dolžina 420mm; sterilen; pakiranje po 1.
</t>
  </si>
  <si>
    <t>Dobavljiv mora biti v velikostih 3,0 – 5,5</t>
  </si>
  <si>
    <t>13.</t>
  </si>
  <si>
    <t>podsklop: TUBUS PREDUKRIVLJENI ZA ORL OPERACIJE</t>
  </si>
  <si>
    <t>TUBUS PREDUKRIVLJENI ZA ORL OPERACIJE</t>
  </si>
  <si>
    <t xml:space="preserve">Tubus predukrivljeni oralni z mešičkom št.4,0 </t>
  </si>
  <si>
    <t>Tubus mora v višini ustnega kota imeti krivino usmerjeno navzdol in proti konci.</t>
  </si>
  <si>
    <t xml:space="preserve">Tubus predukrivljeni oralni z mešičkom št. 4.5 </t>
  </si>
  <si>
    <t>Tubus predukrivljeni oralni z mešičkom št. 5,0</t>
  </si>
  <si>
    <t>Tubus predukrivljeni oralni z mešičkom št. 5,5</t>
  </si>
  <si>
    <t>Tubus predukrivljeni oralni z mešičkom št. 6,0</t>
  </si>
  <si>
    <t>14.</t>
  </si>
  <si>
    <t>podsklop: SET ZA PERKUTANO DILATACIJSKO TRAHEOSTOMIJO</t>
  </si>
  <si>
    <t>SET ZA PERKUTANO DILATACIJSKO TRAHEOSTOMIJO</t>
  </si>
  <si>
    <t>29022301</t>
  </si>
  <si>
    <t>SET ZA PERKUTANO DILATACIJSKO TRAHEOSTOMIJO (PDT) VEL. 8,0</t>
  </si>
  <si>
    <t xml:space="preserve">Set za perkutano dilatacijsko traheostomijo (PDT) po Seldigengerjevi tehniki in enojnem dilatatorju (t.i. Ciaglia tehnika). Dilatacijski set naj bo sterilen in naj vsebuje: brizgo, skalpel, punkcijsko iglo s teflonskim katetrom, vodilno žico iz materiala, ki se ne knika in nameščeno na enostavno vodljivem sistemu, preko katere naj se uvede vodilni kateter  z varnostnim omejevalcem globine in markacijami, 14Ch/Fr kratki dilatator, glavni dilatator s hidrofilno oblogo in markacijami ter komprese. Setu naj bo dodana traheostomska kanila, ki naj bo sterilno pakirana v ločenem pakiranju., vel. 8,0mm ID, dvolumenska, z notranjim vložkom, ki se ločeno menja. Kanila naj bo podaljšana, dolžina naj bo vsaj 85mm, naj ima v vse smeri vrtljivo prirobnico kanile, na kateri naj bo jasna oznaka tipa kanile ter zunanjega in notranjega premera kanile. Kanila naj ima napihljiv nizko-tlačni mešiček, kontrolni balonček naj bo velik in naj ima enosmerni varnostni ventil. Kanila naj ima integriran sistem za subglotično aspiracijo nad mešičkom. Zunanja kanila naj bo fenestrirana. Cevka za subglotično aspiracijo naj ima pokrovček ter naj ima možnost priključitve različno širokih aspiracijskih cevk. Notranji vložek naj se tesno prilega kanili, pri čemer naj bosta v setu tako fenestriran kot nefenestriran vložek, ki naj bosta barvno različna. Notranji vložek mora imeti varnostni sistem zaklepa. Steni kanile in notranjega vložka naj bosta čim tanjši, zunanji premer kanile naj bo največ 3 mm večji od notranjega premera vložka. </t>
  </si>
  <si>
    <t>Kanili naj bo priloženo atravmatsko vodilo z atravmatskim sistemom, ki prekrije vrzel med uvajalom in kanilo. Vodilo naj bo podaljšano za lažje uvajanje in naj ima varnostno omejitev globine. Kanila in notranji vložek naj bosta že nameščena na atravmatskem vodilu. Kanili naj bo priložen dvo-delni nastavljiv trak za fiksacijo iz mehkega blaga, čim širši, vsaj 2cm širine. Notranji vložki naj bodo dobavljivi tudi ločeno.</t>
  </si>
  <si>
    <t>29022302</t>
  </si>
  <si>
    <t>SET ZA PERKUTANO DILATACIJSKO TRAHEOSTOMIJO (PDT) VEL. 9,0</t>
  </si>
  <si>
    <t xml:space="preserve">Set za perkutano dilatacijsko traheostomijo (PDT) po Seldigengerjevi tehniki in enojnem dilatatorju (t.i. Ciaglia tehnika). Dilatacijski set naj bo sterilen in naj vsebuje: brizgo, skalpel, punkcijsko iglo s teflonskim katetrom, vodilno žico iz materiala, ki se ne knika in nameščeno na enostavno vodljivem sistemu, preko katere naj se uvede vodilni kateter  z varnostnim omejevalcem globine in markacijami, 14Ch/Fr kratki dilatator, glavni dilatator s hidrofilno oblogo in markacijami ter komprese. Setu naj bo dodana traheostomska kanila, ki naj bo sterilno pakirana v ločenem pakiranju., vel. 9,0mm ID, dvolumenska, z notranjim vložkom, ki se ločeno menja. Kanila naj bo podaljšana, dolžina naj bo vsaj 90mm, naj ima v vse smeri vrtljivo prirobnico kanile, na kateri naj bo jasna oznaka tipa kanile ter zunanjega in notranjega premera kanile. Kanila naj ima napihljiv nizko-tlačni mešiček, kontrolni balonček naj bo velik in naj ima enosmerni varnostni ventil. Kanila naj ima integriran sistem za subglotično aspiracijo nad mešičkom. Zunanja kanila naj bo fenestrirana. Cevka za subglotično aspiracijo naj ima pokrovček ter naj ima možnost priključitve različno širokih aspiracijskih cevk. Notranji vložek naj se tesno prilega kanili, pri čemer naj bosta v setu tako fenestriran kot nefenestriran vložek, ki naj bosta barvno različna. Notranji vložek mora imeti varnostni sistem zaklepa. Steni kanile in notranjega vložka naj bosta čim tanjši, zunanji premer kanile naj bo največ 3 mm večji od notranjega premera vložka. </t>
  </si>
  <si>
    <t>29022303</t>
  </si>
  <si>
    <t>Traheostomska kanila - dvolumenska, subglotična, govorna, vel. 8,0 mm.</t>
  </si>
  <si>
    <t>Traheostomska kanila, vel. 8,0mm ID, sterilno pakirana, dvolumenska, z notranjim vložkom, ki se ločeno menja. Kanila naj bo podaljšana, dolžina naj bo vsaj 85mm, naj ima v vse smeri vrtljivo prirobnico kanile, na kateri naj bo jasna oznaka tipa kanile ter zunanjega in notranjega premera kanile. Kanila naj ima napihljiv nizko-tlačni mešiček, kontrolni balonček naj bo velik in naj ima enosmerni varnostni ventil. Kanila naj ima integriran sistem za subglotično aspiracijo nad mešičkom, prav tako naj bo zunanja kanila fenestrirana. Lumen za subglotično aspiracijo naj bo pokrit s pokrovčkom ter naj ima možnost priključitve različno širokih aspiracijskih cevk. Notranji vložek naj se tesno prilega kanili, pri čemer naj bosta v setu tako fenestriran kot nefenestriran vložek, ki naj bosta barvno različna. Notranji vložek mora imeti varnostni sistem zaklepa. Steni kanile in notranjega vložka naj bosta čim tanjši, pri čemer naj bo zunanji premer kanile največ 3 mm večji od notranjega premera vložka (npr. ID 8.0 mm vložka naj ima OD kanile na konici največ 11 mm).</t>
  </si>
  <si>
    <t>Kanili naj bo priloženo atravmatsko vodilo z atravmatskim sistemom, ki prekrije vrzel med uvajalom in kanilo, vodilo naj bo podaljšano za lažje uvajanje v dihalno pot ter naj ima varnostno omejitev globine, ki preprečuje pregloboko uvajanje vodila v kanilo. Kanila in notranji vložek naj bosta že nameščena na atravmatskem vodilu. Kanili naj bo priložen dvo-delni nastavljiv trak za fiksacijo iz mehkega blaga, čim širši, vsaj 2cm širine. Notranji vložki naj bodo dobavljivi tudi ločeno.</t>
  </si>
  <si>
    <t>29022304</t>
  </si>
  <si>
    <t>Traheostomska kanila - dvolumenska, subglotična, govorna, vel. 9,0 mm.</t>
  </si>
  <si>
    <t>Traheostomska kanila, vel. 9,0mm ID, sterilno pakirana, dvolumenska, z notranjim vložkom, ki se ločeno menja. Kanila naj bo podaljšana, dolžina naj bo vsaj 90mm, naj ima v vse smeri vrtljivo prirobnico kanile, na kateri naj bo jasna oznaka tipa kanile ter zunanjega in notranjega premera kanile. Kanila naj ima napihljiv nizko-tlačni mešiček, kontrolni balonček naj bo velik in naj ima enosmerni varnostni ventil. Kanila naj ima integriran sistem za subglotično aspiracijo nad mešičkom, prav tako naj bo zunanja kanila fenestrirana. Lumen za subglotično aspiracijo naj bo pokrit s pokrovčkom ter naj ima možnost priključitve različno širokih aspiracijskih cevk. Notranji vložek naj se tesno prilega kanili, pri čemer naj bosta v setu tako fenestriran kot nefenestriran vložek, ki naj bosta barvno različna. Notranji vložek mora imeti varnostni sistem zaklepa. Steni kanile in notranjega vložka naj bosta čim tanjši, pri čemer naj bo zunanji premer kanile največ 3 mm večji od notranjega premera vložka (npr. ID 8.0 mm vložka naj ima OD kanile na konici največ 11 mm).</t>
  </si>
  <si>
    <t>29022305</t>
  </si>
  <si>
    <t>Vložek traheostomske kanile, vel. 8,0 mm.</t>
  </si>
  <si>
    <t>Notranji vložek dvolumenske traheostomske kanile, ne-fenestriran, vel. 8,0 mm notranjega premera, ločeno pakiran. Imeti mora varnostni sistem zaklepa in se mora tesno prilegati zunanji kanili, pri čemer notranji premer vložka ne sme biti več kot 3 mm manjši od zunanjega premera kanile (npr. ID 8.0 mm vložka naj ima OD kanile na konici največ 11 mm). Priključek za ventilator naj bo standarden 15mm. Nefenestriran vložek naj bo barvno razločljiv od fenestriranega vložka.</t>
  </si>
  <si>
    <t>29022306</t>
  </si>
  <si>
    <t>Vložek traheostomske kanile, vel. 9,0 mm.</t>
  </si>
  <si>
    <t>Notranji vložek dvolumenske traheostomske kanile, ne-fenestriran, vel. 9,0 mm notranjega premera, ločeno pakiran. Imeti mora varnostni sistem zaklepa in se mora tesno prilegati zunanji kanili, pri čemer notranji premer vložka ne sme biti več kot 3 mm manjši od zunanjega premera kanile (npr. ID 8.0 mm vložka naj ima OD kanile na konici največ 11 mm). Priključek za ventilator naj bo standarden 15mm. Nefenestriran vložek naj bo barvno razločljiv od fenestriranega vložka.</t>
  </si>
  <si>
    <t>29022307</t>
  </si>
  <si>
    <t>Vložek traheostomske kanile, vel. 8,0 mm, fenestriran.</t>
  </si>
  <si>
    <t>Notranji vložek dvolumenske traheostomske kanile, fenestriran, vel. 8,0 mm notranjega premera, ločeno pakiran. Imeti mora varnostni sistem zaklepa in se mora tesno prilegati zunanji kanili, pri čemer notranji premer vložka ne sme biti več kot 3 mm manjši od zunanjega premera kanile (npr. ID 8.0 mm vložka naj ima OD kanile na konici največ 11 mm). Fenestracije naj se prilegajo fenestracijam zunanje kanile ter naj bodo na voljo tudi na notranji krivini vložka, za dodatno znižanje upornosti k pretoku. Priključek za ventilator naj bo standarden 15mm, pri tem priklop ventilatorja ne sme omogočati morebitnega izpada vložka iz kanile. Fenestriran vložek naj bo barvno razločljiv od nefenestriranega vložka.</t>
  </si>
  <si>
    <t>29022308</t>
  </si>
  <si>
    <t>Vložek traheostomske kanile, vel. 9,0 mm, fenestriran.</t>
  </si>
  <si>
    <t>Notranji vložek dvolumenske traheostomske kanile, fenestriran, vel. 9,0 mm notranjega premera, ločeno pakiran. Imeti mora varnostni sistem zaklepa in se mora tesno prilegati zunanji kanili, pri čemer notranji premer vložka ne sme biti več kot 3 mm manjši od zunanjega premera kanile (npr. ID 8.0 mm vložka naj ima OD kanile na konici največ 11 mm). Fenestracije naj se prilegajo fenestracijam zunanje kanile ter naj bodo na voljo tudi na notranji krivini vložka, za dodatno znižanje upornosti k pretoku. Priključek za ventilator naj bo standarden 15mm, pri tem priklop ventilatorja ne sme omogočati morebitnega izpada vložka iz kanile. Fenestriran vložek naj bo barvno razločljiv od nefenestriranega vložka.</t>
  </si>
  <si>
    <t>15.</t>
  </si>
  <si>
    <t>podsklop: VODILA</t>
  </si>
  <si>
    <t>ODPRT</t>
  </si>
  <si>
    <t>VODILA</t>
  </si>
  <si>
    <t>29021303</t>
  </si>
  <si>
    <t>Vodilo za tubus CH 6, otroški</t>
  </si>
  <si>
    <t>Vodilo za tubus od 2.5mm - 4.0mm; vodilo iz aluminija in prevlečeno v mehek termosenzibilen PVC; dolžina 27 - 39cm; premer 2.0-3.0 mm; brez lateksa; sterilno samostojno pakirano.</t>
  </si>
  <si>
    <t>29021302</t>
  </si>
  <si>
    <t>Vodilo za tubus CH 10</t>
  </si>
  <si>
    <t>Vodilo za tubus od 4.0mm - 6.5mm; vodilo iz aluminija in prevlečeno v mehek termosenzibilen PVC; dolžina 48cm; premer 3.3mm; brez lateksa; sterilno samostojno pakirano.</t>
  </si>
  <si>
    <t>Naročnik dovoljuje  tudi dolžino 34 cm.</t>
  </si>
  <si>
    <t>Naročnik dovoljuje  tudi CH 10, premer 3,3mm, dol 33 cm. O ustreznosti se bo odločil na podlagi testiranja.</t>
  </si>
  <si>
    <t>29021304</t>
  </si>
  <si>
    <t>Vodilo za tubus CH 14</t>
  </si>
  <si>
    <t>Vodilo za tubus od 5.0mm - 10.0mm; vodilo iz aluminija in prevlečeno v mehek termosenzibilen PVC; dolžina 34 - 54cm; premer 4.7 - 6 mm; brez lateksa; sterilno samostojno pakirano.</t>
  </si>
  <si>
    <t>Naročnik dovoljuje  tudi CH 14, premer 4,7mm, dol 31 cm. O ustreznosti se bo odločil na podlagi testiranja.</t>
  </si>
  <si>
    <t>29021305</t>
  </si>
  <si>
    <t>Vodilo za reintubacijo-dolgo, za odrasle</t>
  </si>
  <si>
    <t>Sterilno vodilo,ki se lahko oblikuje,  za enkratno uporabo, ne vsebuje lateksa. Uporaba pri težki intubaciji in reintubaciji, omogočati mora oksigenacijo. Dolžina vodila 70 cm, premer vodila 14-15 Fr; ima oznake, ki omogočajo določanje lege tubusa. Uporaba  za številke tubusov nad 5,0mm.</t>
  </si>
  <si>
    <t>Naročnik dovoljuje  tudi dolžino 83 cm. O ustreznosti se bo odločil na podlagi testiranja.</t>
  </si>
  <si>
    <t>16.</t>
  </si>
  <si>
    <t>podsklop: KATETER NOSNI ZA DOVAJANJE KISIKA MED BRONHOSKOPIJO</t>
  </si>
  <si>
    <t>KATETER NOSNI ZA DOVAJANJE KISIKA MED BRONHOSKOPIJO</t>
  </si>
  <si>
    <t>29021401</t>
  </si>
  <si>
    <t>KATETER NOSNI ZA DOVAJANJE KISIKA MED BRONHOSKOPIJO CH10</t>
  </si>
  <si>
    <t>Kateter mora biti sterilen, notranja stena katetra mora biti zvezdaste oblike za preprečitev kolenčenja, konica mora imeti gobico, ki omogoča da kateter ne zdrsne iz nosnice, drugi konec mora imeti konekt za priklop na kisik.</t>
  </si>
  <si>
    <t>17.</t>
  </si>
  <si>
    <t>podsklop: KANILA TRAHEALNA, s fiksacijskim vijakom</t>
  </si>
  <si>
    <t>KANILA TRAHEALNA, s fiksacijskim vijakom</t>
  </si>
  <si>
    <t>29021501</t>
  </si>
  <si>
    <t>KANILA TRAHEALNA, s fiksacijskim vijakom CH7</t>
  </si>
  <si>
    <t>Iz PVC materiala, sterilna, za enkratno uporabo,mora biti atravmatsko oblikovana, fleksibilna (upogljiva). PVC tesnilni mešiček mora tesniti že pri nizkih tlakih. Kanila mora biti markirana, radiopačna, imeti mora fiksacijski vijak in standardni ISO 15mm konekt. Fiksacijska flanša mora imeti gladko,drsečo površino z zaobljenimi robovi. Set mora vsebovati vodilo za traheokanilo ter trak za fiksacijo.</t>
  </si>
  <si>
    <t>prirobnica se  mora premikati in nastavljati glede na potrebe oz. dimenzije pacienta oz. njegovo anatomijo</t>
  </si>
  <si>
    <t>29021502</t>
  </si>
  <si>
    <t>KANILA TRAHEALNA, s fiksacijskim vijakom CH8</t>
  </si>
  <si>
    <t>29021503</t>
  </si>
  <si>
    <t>KANILA TRAHEALNA, s fiksacijskim vijakom CH9</t>
  </si>
  <si>
    <t>29021504</t>
  </si>
  <si>
    <t>KANILA TRAHEALNA, s fiksacijskim vijakom CH10</t>
  </si>
  <si>
    <t>18.</t>
  </si>
  <si>
    <t>podsklop: KANILA TRAHEALNA ZA SUBGLOTIČNO ASPIRACIJO</t>
  </si>
  <si>
    <t>KANILA TRAHEALNA ZA SUBGLOTIČNO ASPIRACIJO</t>
  </si>
  <si>
    <t>29021701</t>
  </si>
  <si>
    <t>KANILA TRAHEALNA CH8, za subgolično aspiracijo</t>
  </si>
  <si>
    <t xml:space="preserve">Kanila je za dolgotrajno ventilirane bolnike. Kanila mora imeti prozorno cevko, ki omogoča aspiracijo iz subglotičnega prostora. Cevka naj ima barvni konektor z zamaškom  za zatesnitev, ki omogoča povezavo na aspirator ali brizgo. Omogočati mora aspiracijo preko brizge intermitentno ali aspiratorja intermitentno/kontinuirano. Mora biti iz biokompaktibilnega termosenzibilnega prozornega polivinilklorida (PVC), z atravmatsko zaobljeno konico, graduirana,radiopačna. Kanila mora biti narejena pod kotom 105°. Imeti mora mehka prozorna fiksacijska krilca z vgraviranim podatkom o izvedbi kanile, zunanjem in notranjem premeru kanile in dolžini kanile. Imeti mora standardni 15mm ISO konekt. Kanila mora imeti rigidno uvajalo, ki se zaskoči na 15mm ISO konekt z atravmatsko konico. Po celi dolžini uvajala je odprtina, ki omogoča prehod vodilne žice ter enostavno in varno menjavo kanile. </t>
  </si>
  <si>
    <t>Mora imeti kontrolni balonček z enosmernim ventilčkom in vgraviran podatek o velikosti in notranjem premeru kanile. Kanila mora imeti tesnilni mešiček (nizek tlak/velik volumen). Neposredno ob mešičku se mora na desni strani kanile nahajati široka evakuacijska pot, preko katere izvajamo aspiracijo sekreta. Traheostomska kanila mora omogočati  vstavitev vložkov, kateri omogočajo boljšo nego kanile. Vložek vstavljen v kanilo ne sme zmanjšati notranji premer za več kot 0.5mm.Kanila je lahko v traheji do 30 dni.</t>
  </si>
  <si>
    <t>29021702</t>
  </si>
  <si>
    <t>KANILA TRAHEALNA CH9, za subgolično aspiracijo</t>
  </si>
  <si>
    <t>29021703</t>
  </si>
  <si>
    <t>KANILA TRAHEALNA CH10, za subgolično aspiracijo</t>
  </si>
  <si>
    <t>19.</t>
  </si>
  <si>
    <t>podsklop:  SET ZA KRIKOTOMIJO, URGENTNI</t>
  </si>
  <si>
    <t xml:space="preserve"> SET ZA KRIKOTOMIJO, URGENTNI</t>
  </si>
  <si>
    <t>29021801</t>
  </si>
  <si>
    <t>Sterilni set za enkratno urgentno krikotomijo, tipa Melker  vsebuje vse pripomočke za hitro vstavitev trahealne kanile v urgentni situaciji.</t>
  </si>
  <si>
    <t>Set mora vsebovati kateter s 15 mm konektorjem, I.D. 4,0 mm, dolžine 4,2 cm, ukrivljen radiopačen dilatator, skalpel, trahealni trak, brizgo, uvajalno iglo in Amplatz ekstra trdo vodilno žico.</t>
  </si>
  <si>
    <t>20.</t>
  </si>
  <si>
    <t>podsklop: PRIPOMOČEK ZA NADZOR  TLAKA V MEŠIČKU TUBUSA</t>
  </si>
  <si>
    <t>PRIPOMOČEK ZA NADZOR  TLAKA V MEŠIČKU TUBUSA</t>
  </si>
  <si>
    <t>29021902</t>
  </si>
  <si>
    <t>omogoča 24 urni nadzor tlaka v tlačnem mešičku tubusa/kanile, preprečuje VAP</t>
  </si>
  <si>
    <t>Je samodejni regulator tlaka v mešičkih tubusov in traheostomskih kanil, primeren za vse velikosti tubusov in kanil z Hi-Lo mešički. Regulator naj deluje dvosmerno, ob previsokem tlaku naj samodejno zniža tlak v mešičku, ob prenizkem tlaku pa naj ga samodejno doda v mešiček, tako da vzdržuje konstantni tlak približno 25 cmH2O. Sistem naj ne vsebuje lateksa in naj vsebuje algoritem, da kratkotrajni povišani tlaki ne sprožijo znižanja tlaka (npr. ob kašljanju ali premiku), medtem ko naj bo dodaten vpih ob padcu tlaka v mešičku takojšen.</t>
  </si>
  <si>
    <t>21.</t>
  </si>
  <si>
    <t>podsklop: VIDEOBRONHOSKOP FLEKSIBILNI, ZA  1Xup.</t>
  </si>
  <si>
    <t>VIDEOBRONHOSKOP FLEKSIBILNI, ZA  1Xup.</t>
  </si>
  <si>
    <t>29022401</t>
  </si>
  <si>
    <t>VIDEOBRONHOSKOP FLEKSIBILNI ZA 1X UPORABO – DEBELEJŠI</t>
  </si>
  <si>
    <t>Z delovnim in aspiracijskim kanalom, z led kamero. Sterilen, pripravljen za takojšnjo uporabo, z  nastavkom za fiksacijo tubusa na proksimalnem delu bronhoskopa. Fleksibilnost   upogiba navzgor do 180 stopinj in navzdol do 160 stopinj, vidno polje vsaj 85 stopinj.</t>
  </si>
  <si>
    <t>29022402</t>
  </si>
  <si>
    <t>VIDEOBRONHOSKOP FLEKSIBILNI ZA 1X UPORABO – SREDNJI</t>
  </si>
  <si>
    <t>29022403</t>
  </si>
  <si>
    <t>VIDEOBRONHOSKOP FLEKSIBILNI ZA 1X UPORABO – TANJŠI</t>
  </si>
  <si>
    <t>22.</t>
  </si>
  <si>
    <t>podsklop: KRTAČKA ZA ČIŠČENJE KANIL</t>
  </si>
  <si>
    <t>KRTAČKA ZA ČIŠČENJE KANIL</t>
  </si>
  <si>
    <t>29022901</t>
  </si>
  <si>
    <t>KRTAČKA ZA ČIŠČENJE KANIL, premer 7 mm</t>
  </si>
  <si>
    <t xml:space="preserve">Krtačka za čiščenje traheostomskih kanil naj bo kakovostna, z dobrim prijemalom, premer ščetin naj bo 7 mm, dolžina krtačke pa 20cm +/-10%. Krtačka naj bo že tovarniško upognjena, primerna naj bo za kanile z ID 5 in 6mm. Konica krtačke naj bo zavarovana z mehkim materialom, ki ne sme dovoljevati, da bi kovinski del prešel konico. Krtačka naj ima obešalo ali drug primeren način za higijensko shranjevanje. </t>
  </si>
  <si>
    <t>funkcionalno in kakovostno enakovredno TRACOE REF 938-A</t>
  </si>
  <si>
    <t>29022902</t>
  </si>
  <si>
    <t>KRTAČKA ZA ČIŠČENJE KANIL, premer 9 mm</t>
  </si>
  <si>
    <t xml:space="preserve">Krtačka za čiščenje traheostomskih kanil naj bo kakovostna, z dobrim prijemalom, premer ščetin naj bo 9 mm, dolžina krtačke pa 20cm +/-10%. Krtačka naj bo že tovarniško upognjena, primerna naj bo za kanile z ID 7 in 8mm. Konica krtačke naj bo zavarovana z mehkim materialom, ki ne sme dovoljevati, da bi kovinski del prešel konico. Krtačka naj ima obešalo ali drug primeren način za higijensko shranjevanje. </t>
  </si>
  <si>
    <t>29022903</t>
  </si>
  <si>
    <t>KRTAČKA ZA ČIŠČENJE KANIL, premer 11 mm</t>
  </si>
  <si>
    <t xml:space="preserve">Krtačka za čiščenje traheostomskih kanil naj bo kakovostna, z dobrim prijemalom, premer ščetin naj bo 11 mm, dolžina krtačke pa 20cm +/-10%. Krtačka naj bo že tovarniško upognjena, primerna naj bo za kanile z ID 9 in 10mm. Konica krtačke naj bo zavarovana z mehkim materialom, ki ne sme dovoljevati, da bi kovinski del prešel konico. Krtačka naj ima obešalo ali drug primeren način za higijensko shranjevanje. </t>
  </si>
  <si>
    <t>29022904</t>
  </si>
  <si>
    <t>SET ZA ČIŠČENJE KANIL</t>
  </si>
  <si>
    <t>Set za čiščenje traheostomskih kanil, s posodico in notranjim cedilom ter pokrovom, koncentrirano encimsko  tekočino za čiščenje in dozirnikom, krtačko za čiščenje  mehko obloženo konico ter vsaj 50 kom vatiranih palčk.</t>
  </si>
  <si>
    <t>funkcionalno in kakovostno enakovredno TRACOE REF 931-B</t>
  </si>
  <si>
    <t>III.</t>
  </si>
  <si>
    <t>PRIPOMOČKI ZA PREDIHAVANJE IN APLIKACIJO KISIKA</t>
  </si>
  <si>
    <t>podsklop: ČELADE ZA NIV</t>
  </si>
  <si>
    <t>ČELADE ZA NIV</t>
  </si>
  <si>
    <t>29030104</t>
  </si>
  <si>
    <t>ČELADA ZA NIV, S</t>
  </si>
  <si>
    <t>Čelada naj ima vsaj 6 priključkov (22M, 22F in 15mm po ISO standardu) na trdem obroču, ki omogočajo večjo učinkovitost in zmanjšajo trigeriran reakcijski čas, simetrični priključki za ventilatorske cevi levo in desno; zadrga, ki se odpira v kotu 240 stopinj za lažji in hitrejši dostop do pacienta (pacienta lahko hranimo in negujemo ne da bi čelado sneli).Fiksacijski trakovi z antibakterijsko prevleko naj omogočajo hitro namestitev čelade ter dodatna možnost fiksacije z dodatnimi trakovi na vrhu čelade.</t>
  </si>
  <si>
    <t>Poleg čepov za tesnitev vhodov na obroču čelade naj bodo priložene  elastične kapice z raztegljivo luknjico (od 3-19 mm) za sonde, katetre. Čelada naj bo brez lateksa; iz biokompatibilnega plastičnega  materiala (ali enakovredno).</t>
  </si>
  <si>
    <t>29030101</t>
  </si>
  <si>
    <t>ČELADA ZA NIV, M</t>
  </si>
  <si>
    <t>29030102</t>
  </si>
  <si>
    <t>ČELADA ZA NIV, L</t>
  </si>
  <si>
    <t>Poleg čepov za tesnitev vhodov na obroču čelade naj bodo priložene  elastične kapice z raztegljivo luknjico (od 3-19 mm) za sonde, katetre. Čelada naj bo brez lateksa; iz biokompatibilnega plastičnega  materiala (ali enakovredno)</t>
  </si>
  <si>
    <t>29030103</t>
  </si>
  <si>
    <t>ČELADA ZA NIV, XL</t>
  </si>
  <si>
    <t>Čelada naj ima vsaj 6 priključkov (22M, 22F in 15mm po ISO standardu) na trdem obroču, ki omogočajo večjo učinkovitost in zmanjšajo trigeriran reakcijski čas, simetrični priključki za ventilatorske cevi levo in desno; zadrga, ki se odpira v kotu 240 stopinj za lažji in hitrejši dostop do pacienta (pacienta lahko hranimo in negujemo ne da bi čelado sneli). Fiksacijski trakovi z antibakterijsko prevleko naj omogočajo hitro namestitev čelade ter dodatna možnost fiksacije z dodatnimi trakovi na vrhu čelade.</t>
  </si>
  <si>
    <t>29030105</t>
  </si>
  <si>
    <t>Dodatek za NIV čelado - CVK adapter</t>
  </si>
  <si>
    <t xml:space="preserve">Vmesnik za povezavo centralnega venskega katetra preko standardnega ISO priključka na čeladi. Vsaj 4-linije, s tesnilom proti puščanju ter luer povezavami. Sterilen. </t>
  </si>
  <si>
    <t>podsklop: ČELADE CPAP</t>
  </si>
  <si>
    <t>ČELADE CPAP</t>
  </si>
  <si>
    <t>29030201</t>
  </si>
  <si>
    <t>ČELADA CPAP, M</t>
  </si>
  <si>
    <t>Čelada za CPAP terapijo za odrasle, brez trdega obroča, z zadrgo, ki se odpira v kotu 240 stopinj, simetrični priključki na  levi in desni strani. Omogočati mora dodatno možnost fiksacije čelade na vrhu čelade.Čeladi naj bo priložen PEEP ventil, ki je nastavljiv  od 0 do 20 cmH2O in manometer za spremljanje tlaka ter dihalni sistem dolžine vsaj 1,5m s snemljivim y-delom.</t>
  </si>
  <si>
    <t>Čelada naj bo brez lateksa; iz biokompatibilnega plastičnega  materiala (ali enakovredno).</t>
  </si>
  <si>
    <t>29030202</t>
  </si>
  <si>
    <t>ČELADA CPAP, L</t>
  </si>
  <si>
    <t>29030203</t>
  </si>
  <si>
    <t>ČELADA CPAP, XL</t>
  </si>
  <si>
    <t>29030204</t>
  </si>
  <si>
    <t>Dodatek za CPAP čelado - Set za aerosolno terapijo.</t>
  </si>
  <si>
    <t>Komplet za vlaženje in razprševanje, s posodico razpršilca, povezovalno 2m cevjo za razprševanje ter raztegljivo cevjo s standardnim ISO 22mm priključkom ter ustreznim kompatibilnim ustnikom z ISO priključkom. Kompatibilen z zunanjimi in notranjimi priključki na čeladi.</t>
  </si>
  <si>
    <t>29030205</t>
  </si>
  <si>
    <t>Dodatek za CPAP čelado - nastavljiv PEEP ventil.</t>
  </si>
  <si>
    <t>Nastavljiv med 0 in 20 cmH2O, z varnostnim mehanizmom proti previsokemu tlaku, ter z varnostnim mehanizmom pred zadušitvijo. Brez kovinske vzmeti. Standarden ISO 22mm priključek, kompatibilen s čeladami.</t>
  </si>
  <si>
    <t>podsklop: SISTEMI  ZA  CPAP VENTURI TERAPIJO</t>
  </si>
  <si>
    <t>SISTEMI  ZA  CPAP VENTURI TERAPIJO</t>
  </si>
  <si>
    <t>29030301</t>
  </si>
  <si>
    <t>Sistem VENTURI CPAP, FiO2 0,30; M</t>
  </si>
  <si>
    <t>Flow venturi,  FiO2 približno 0,30; več stopenjski  PEEP ventil od 5-10 cmH2O, priključitev na navaden pretočnik 15l, zagotavljati mora pretok do 140 l/min. Maska mora biti pacientu prijazna in se anatomsko prilagajati obrazu pacienta.</t>
  </si>
  <si>
    <t>29030302</t>
  </si>
  <si>
    <t>Sistem VENTURI CPAP, FiO2 0,30; L</t>
  </si>
  <si>
    <t>29030303</t>
  </si>
  <si>
    <t>Sistem VENTURI CPAP, FiO2 0,30-0,60; M</t>
  </si>
  <si>
    <t>Variabilni flow venturi, pretok do 140 l/min, FiO2 od približno 0,30 do 0,60 ali več. Več stopenjski PEEP ventil od 5-10 ali več cm H2O. Maska mora biti pacientu prijazna in se anatomsko prilagajati obrazu pacienta.</t>
  </si>
  <si>
    <t>29030304</t>
  </si>
  <si>
    <t>Sistem VENTURI CPAP, FiO2 0,30-0,60;L</t>
  </si>
  <si>
    <t>Variabilni flow venturi, pretok do 140 l/min, FiO2 od približno 0,30 do 1,0, več stopenjski PEEP ventil od 5-10 cm H2O. Maska mora biti pacientu prijazna in se anatomsko prilagajati obrazu pacienta.</t>
  </si>
  <si>
    <t>podsklop: SISTEMI  ZA CPAP TERAPIJO</t>
  </si>
  <si>
    <t>SISTEMI  ZA CPAP TERAPIJO</t>
  </si>
  <si>
    <t>29030401</t>
  </si>
  <si>
    <t>Ventil CPAP za pritisk - PEEP 7,5 cm H2O.</t>
  </si>
  <si>
    <t>PEEP ventil 7,5 cm H2O,  testiran z jasno oznako vrednosti tlaka.  Valvula mora vsebovati varovalni mehanizem, ki omogoča pacientu dodatni vdih po potrebi in varovalo proti previsokemu tlaku .</t>
  </si>
  <si>
    <t>29030402</t>
  </si>
  <si>
    <t>Ventil CPAP za pritisk - PEEP 10 cm H2O.</t>
  </si>
  <si>
    <t>PEEP ventil 10 cm H2O,  testiran z jasno oznako vrednosti tlaka.  Valvula mora vsebovati varovalni mehanizem, ki omogoča pacientu dodatni vdih po potrebi in varovalo proti previsokemu tlaku .</t>
  </si>
  <si>
    <t>29030403</t>
  </si>
  <si>
    <t>Sistem za CPAP terapijo z masko</t>
  </si>
  <si>
    <t>Sistem za CPAP terapijo - neogrevan naj vsebuje: masko za odrasle, trak za pritrditev maske, cevko za merjenje pritiska, ki naj meri pritisk direktno v maski, dolžina dihalnega sistema vsaj 1,5 m, ki povezuje pretočnik in masko, PEEP ventil 5 cm H2O in varnostni ventil. Dihalni sistem naj ima možnost uporabe s pretočnikom ali mešalcem kisika.</t>
  </si>
  <si>
    <t>Ventil CPAP za pritisk - PEEP 5 cm H2O.</t>
  </si>
  <si>
    <t>podsklop: MASKE ZA NIV I; nosno-ustna maska</t>
  </si>
  <si>
    <t>MASKE ZA NIV I; nosno-ustna maska</t>
  </si>
  <si>
    <t>29030501</t>
  </si>
  <si>
    <t xml:space="preserve">Maska za NIV terapijo S </t>
  </si>
  <si>
    <t>Full- Face maska za izvajanje NIV terapije. Maska se mora anatomsko prilagajati obrazu z razbremenitvijo nosnega korena. Priloženo mora biti merilo za obraz. Omogačati mora možnost plazma sterilizacije.</t>
  </si>
  <si>
    <t>29030502</t>
  </si>
  <si>
    <t xml:space="preserve">Maska za NIV terapijo M </t>
  </si>
  <si>
    <t>Full- Face maska za izvajanje NIV terapije. Maska se mora anatomsko prilagajati obrazu z razbremenitvijo nosnega korena. Priloženo mora biti merilo za obraz. Omogačati mora možnost sterilizacije.</t>
  </si>
  <si>
    <t>29030503</t>
  </si>
  <si>
    <t xml:space="preserve">Maska za NIV terapijo L </t>
  </si>
  <si>
    <t>podsklop: MASKE ZA NIV  II; nosno-ustna maska</t>
  </si>
  <si>
    <t>MASKE ZA NIV  II; nosno-ustna maska</t>
  </si>
  <si>
    <t>29030601</t>
  </si>
  <si>
    <t xml:space="preserve">Maska za NIV/PSV in CPAP, S </t>
  </si>
  <si>
    <t xml:space="preserve">Maska naj prekriva nos in usta, naj ima mehko silikonsko tesnilo ter trak s sistemom za hitro nameščanje. Maska naj ima v kompletu: dve izmenljivi koleni, ki sta barvno različni; koleno za CPAP oz.enocevne sisteme in koleno za ventilacijo oz. dvocevne sisteme. Na maski naj bo integriran manometer za spremljanje tlaka v maski ter nastavljivo čelno podporo, ki preprečuje pritiske na nosnem korenu. </t>
  </si>
  <si>
    <t>Maska naj bo skladna postopkom dezinfekcije in sterilizacije, vključno z avtoklav sterilizacijo. Maska naj bo primerna za uporabo v MRI okolju. Maski naj bo dodan merilnik za pravilno izbiro velikosti maske</t>
  </si>
  <si>
    <t>29030602</t>
  </si>
  <si>
    <t xml:space="preserve">Maska za NIV/PSV in CPAP, M </t>
  </si>
  <si>
    <t xml:space="preserve">Maska naj prekriva nos in usta, naj ima mehko silikonsko tesnilo ter trak s sistemom za hitro nameščanje. Maska naj ima v kompletu : dve izmenljivi koleni, ki sta barvno različni; koleno za CPAP oz.enocevne sisteme in koleno za ventilacijo oz. dvocevne sisteme. Na maski naj bo integriran manometer za spremljanje tlaka v maski ter nastavljivo čelno podporo, ki preprečuje pritiske na nosnem korenu. </t>
  </si>
  <si>
    <t>29030603</t>
  </si>
  <si>
    <t xml:space="preserve">Maska za NIV/PSV in CPAP, L </t>
  </si>
  <si>
    <t>Maska naj prekriva nos in usta, naj ima mehko silikonsko tesnilo ter trak s sistemom za hitro nameščanje. Maska naj ima v kompletu : dve izmenljivi koleni, ki sta barvno različni; koleno za CPAP oz.enocevne sisteme in koleno za ventilacijo oz. dvocevne sisteme. Na maski naj bo integriran manometer za spremljanje tlaka v maski ter nastavljivo čelno podporo, ki preprečuje pritiske na nosnem korenu.</t>
  </si>
  <si>
    <t>Maska naj bo skladna postopkom dezinfekcije in sterilizacije, vključno z avtoklav sterilizacijo. Maska naj bo primerna za uporabo v MRI okolju. Maski naj bo dodan merilnik za pravilno izbiro velikosti maske.</t>
  </si>
  <si>
    <t>29030604</t>
  </si>
  <si>
    <t>Koleno za CPAP s pretočnikom za obrazno masko</t>
  </si>
  <si>
    <t>Priključno koleno za vseobrazno in obrazno masko, ki ima možnost menjave kolena. Koleno naj bo izvedeno tako, da ima vgrajen napredni CPAP sistem, ki omogoča prilagajanje bolnikovemu spontanemu dihanju in omogoča ločeno prilagajanje pretokov in CPAP tlaka. Z nastavljivim PEEP ventilom 0-20 cmH2O, varnostnim ventilom pred previsokim tlakom ter cevko za priključitev na manometer za spremljanje tlaka ali CO2 merilnik.</t>
  </si>
  <si>
    <t>29030605</t>
  </si>
  <si>
    <t>PEEP ventil za vseobrazne in obrazne maske</t>
  </si>
  <si>
    <t>Nastavljiv med 0 in 20 cmH2O, z varnostnim mehanizmom proti previsokemu tlaku, z izpisanimi vrednostmi nastavitve tlaka. Standarden ISO 22mm priključek, kompatibilen s čeladami in vseobraznimi in obraznimi maskami.</t>
  </si>
  <si>
    <t>29030606</t>
  </si>
  <si>
    <t>Trakovi za fiksacijo obrazne maske - 4 točkovni</t>
  </si>
  <si>
    <t xml:space="preserve">Trak za fiksacijo maske, 4-točkovni, trak naj bo iz mehkega tekstilnega materiala. Spodnja 2 priključka naj imata hitre spojke. Nastavljanje traku naj bo zagotovoljeno z velcro ježki. Trakovi  naj bodo kompatibilni z obrazno masko sklopa. </t>
  </si>
  <si>
    <t>Priključek s kalibriranim puščanjem.</t>
  </si>
  <si>
    <t>Priključek s kalibriranim puščanjem za uporabo z enocevnimi ventilatorji, ki delujejo s kalibriranim puščanjem.</t>
  </si>
  <si>
    <t>podsklop: MASKE ZA NIV; vseobrazna maska, za enkratno uporabo</t>
  </si>
  <si>
    <t>MASKE ZA NIV; vseobrazna maska, za enkratno uporabo</t>
  </si>
  <si>
    <t>29030701</t>
  </si>
  <si>
    <t>Maska za NIV/PSV in CPAP, S</t>
  </si>
  <si>
    <t xml:space="preserve">Maska vseobrazna naj prerazporeja pritisk iz nosa na celotni rob obraza. Maska naj pokriva nos, usta in oči, naj ima mehak rob, 5-točkovni trak za nameščanje, ki ne pritiska na obraz, pri tem naj bo vidno področje bolnika neomejeno. Maska naj ima v kompletu: dve izmenljivi koleni, ki sta barvno različni; koleno za CPAP oz.enocevne sisteme in koleno za ventilacijo oz. dvocevne sisteme ter usmerjevalnik za inhalacije. Na maski naj bo integriran manometer za spremljanje tlaka v maski in vsaj še en priključek za spremljanje CO2 ter vhod za hranilno sondo s pokrovčkom, ki naj ima premer dovolj velik (vsaj 18mm). </t>
  </si>
  <si>
    <t>Vseobrazna maska mora imeti dva ločena priključka, za inspiratorno in ekspiratorno cev, s potrjenim znižanjem ponovnega vdihovanja CO2. Maska naj ne vsebuje lateksa, silikona  ali bisfenolov in mora biti primerna za uporabo v MRI okolju. Maski naj bo dodan merilnik za izbiro pravilne velikosti maske.</t>
  </si>
  <si>
    <t>za enkratno uporabo</t>
  </si>
  <si>
    <t>29030702</t>
  </si>
  <si>
    <t>Maska za NIV/PSV in CPAP, M</t>
  </si>
  <si>
    <t>29030703</t>
  </si>
  <si>
    <t>Maska za NIV/PSV in CPAP, L</t>
  </si>
  <si>
    <t>29030704</t>
  </si>
  <si>
    <t>Maska za NIV/PSV in CPAP, XL</t>
  </si>
  <si>
    <t>29030705</t>
  </si>
  <si>
    <t>Trakovi za fiksacijo vseobrazne maske - 5 točkovni</t>
  </si>
  <si>
    <t xml:space="preserve">Trak za fiksacijo maske, 5-točkovni, trak naj bo iz mehkega tekstilnega materiala. Spodnja 2 priključka naj imata hitre spojke. 5-linija prijema naj sega od čela preko temena in naj bo kompatibilna z vseobrazno in obrazno masko. </t>
  </si>
  <si>
    <t>29030706</t>
  </si>
  <si>
    <t>Sistem za inhalacije za vseobrazno in obrazno masko</t>
  </si>
  <si>
    <t>Set za inhalacije, ki je skladen kolenu za vseobrazno in obrazno masko. V setu naj bo razpršilnik, povezovalna cev za razpršilnik in priključek za fiksacijo na koleno za hitri CPAP vseobrazno in obrazne maske.</t>
  </si>
  <si>
    <t>podsklop: TERAPIJA Z VISOKIMI PRETOKI KISIKA</t>
  </si>
  <si>
    <t>TERAPIJA Z VISOKIMI PRETOKI KISIKA</t>
  </si>
  <si>
    <t>29030801</t>
  </si>
  <si>
    <t xml:space="preserve">Sistem dihalni- za izvajanje terapije z visokimi pretoki </t>
  </si>
  <si>
    <t xml:space="preserve">Set za izvajanje neinvazivne terapije z visokimi pretoki za odrasle (22mm) naj vključuje ogrevano dihalno cev  dolžine vsaj 1,5m ter krajšo cev dolžine vsaj 0.5 m za povezavo med vlažilcem in mešalcem plinov. Set naj vsebuje tudi samopolnitveno vlažilno posodico, ki naj ima plovec za samodejno polnjenje ter cevko za povezavo s steklenico z vbodnim sistemom z zračno odprtino, ki naj bo filtrirana. </t>
  </si>
  <si>
    <t>Dihalni sistem naj bo povsem kompatibilen s priključki aktivnega vlažilca Wilamed</t>
  </si>
  <si>
    <t>Kanila nosna- za izvajanje terapije z visokimi pretoki, odrasla vel.1 (XS)</t>
  </si>
  <si>
    <t>Nosna kanila vel. 1 (XS), za izvajanje terapije z visokimi pretoki, odrasla. Nosna kanila iz posebno mehkega materiala, atravmatske konice in oblike ob stiku nad ustnico. Kanile naj omogočajo pretoka vsaj do 60 l/min. V kompletu s priključno cevjo, ki mora biti kompatibilna z 22mm dihalnim sistemom, fikacijskim trakom iz blaga  ter verižico - obešalo za razbremenitev teže sistema. Velikost kanile naj bo barvno razločljiva. Pripomočku naj bodo priložena slovenska navodila za uporabo. Razdalje med nostrilama: 13 mm +/-20%., premer nostrile: 4mm +/-20%. Pretoki vsaj do 60 l/min.</t>
  </si>
  <si>
    <t>Kanila nosna- za izvajanje terapije z visokimi pretoki, odrasla vel.2 (S)</t>
  </si>
  <si>
    <t>Nosna kanila vel. 2 (S), za izvajanje terapije z visokimi pretoki, odrasla. Nosna kanila iz posebno mehkega materiala, atravmatske nostrile in oblika ob stiku nad ustnico. Kanile naj omogočajo pretoka vsaj do 60 l/min. V kompletu s priključno cevjo, ki se zaključi z vrtljivim konektorjem 15F-22M, skladnim ISO 5356-1, prav tako naj bo v setu adapter za namestitev kanile direktno na Y-del dvocevnega dihalnega sistema, fikacijskim trakom iz raztegljivega materiala, ki naj bo dvotočkovni, poteka naj nad ušesi in preko temena glave. Povezovalna cevka kanile naj bo iz raztegljivega materiala, da pri premikanju bolnika ne prihaja do knikanja ali poškodbe cevke, prav tako naj bo povezovalno cevko možno namestiti na levi ali desni strani nosne kanile. Velikost nostril naj bo jasno označena na pakiranju, da ni potrebno odpirati pakiranja pri izbiri velikosti. Trak za fiksacijo naj bo izveden iz mehkega blaga in tršega dela, ki izboljša fiksacijo in preprečuje, da bi trak zlezel preko oči bolnika. Pripomočku naj bodo priložena slovenska navodila za uporabo. Razdalje med nostrilama: 16 mm +/-20%., premer nostrile: 5mm +/-20%. Pretoki vsaj do 60 l/min.</t>
  </si>
  <si>
    <t>29010803</t>
  </si>
  <si>
    <t>Kanila nosna- za izvajanje terapije z visokimi pretoki, odrasla vel.3 (M)</t>
  </si>
  <si>
    <t>Nosna kanila vel. 3 (M), za izvajanje terapije z visokimi pretoki, odrasla. Nosna kanila iz posebno mehkega materiala, atravmatske nostrile in oblika ob stiku nad ustnico. Kanile naj omogočajo pretoka vsaj do 60 l/min. V kompletu s priključno cevjo, ki se zaključi z vrtljivim konektorjem 15F-22M, skladnim ISO 5356-1, prav tako naj bo v setu adapter za namestitev kanile direktno na Y-del dvocevnega dihalnega sistema, fikacijskim trakom iz raztegljivega materiala, ki naj bo dvotočkovni, poteka naj nad ušesi in preko temena glave. Povezovalna cevka kanile naj bo iz raztegljivega materiala, da pri premikanju bolnika ne prihaja do knikanja ali poškodbe cevke, prav tako naj bo povezovalno cevko možno namestiti na levi ali desni strani nosne kanile. Velikost nostril naj bo jasno označena na pakiranju, da ni potrebno odpirati pakiranja pri izbiri velikosti. Trak za fiksacijo naj bo izveden iz mehkega blaga in tršega dela, ki izboljša fiksacijo in preprečuje, da bi trak zlezel preko oči bolnika. Pripomočku naj bodo priložena slovenska navodila za uporabo. Razdalje med nostrilama: 17 mm +/-20%., premer nostrile: 6mm +/-20%. Pretoki vsaj do 60 l/min.</t>
  </si>
  <si>
    <t>29000804</t>
  </si>
  <si>
    <t>Kanila nosna- za izvajanje terapije z visokimi pretoki, odrasla vel.4 (L)</t>
  </si>
  <si>
    <t>Nosna kanila vel. 4 (L), za izvajanje terapije z visokimi pretoki, odrasla. Nosna kanila iz posebno mehkega materiala, atravmatske nostrile in oblika ob stiku nad ustnico. Kanile naj omogočajo pretoka vsaj do 60 l/min. V kompletu s priključno cevjo, ki se zaključi z vrtljivim konektorjem 15F-22M, skladnim ISO 5356-1, prav tako naj bo v setu adapter za namestitev kanile direktno na Y-del dvocevnega dihalnega sistema, fikacijskim trakom iz raztegljivega materiala, ki naj bo dvotočkovni, poteka naj nad ušesi in preko temena glave. Povezovalna cevka kanile naj bo iz raztegljivega materiala, da pri premikanju bolnika ne prihaja do knikanja ali poškodbe cevke, prav tako naj bo povezovalno cevko možno namestiti na levi ali desni strani nosne kanile. Velikost nostril naj bo jasno označena na pakiranju, da ni potrebno odpirati pakiranja pri izbiri velikosti. Trak za fiksacijo naj bo izveden iz mehkega blaga in tršega dela, ki izboljša fiksacijo in preprečuje, da bi trak zlezel preko oči bolnika. Pripomočku naj bodo priložena slovenska navodila za uporabo. Razdalje med nostrilama: 17 mm +/-20%., premer nostrile: 7mm +/-20%. Pretoki vsaj do 60 l/min.</t>
  </si>
  <si>
    <t>28990805</t>
  </si>
  <si>
    <t>Kanila traheostomska- za izvajanje terapije z visokimi pretoki, odrasla</t>
  </si>
  <si>
    <t>Vmesnik za traheostomsko kanilo za izvajanje terapije z visokimi pretoki. Naj ima odprtino z zaščitnim vrtljivim pokrovom, vrtljiv priključek za traheostomsko kanilo in vrtljiv priključek za dihalni sistem, kompatibilen z 22mm dihalnim sistemom. Vmesnik naj ima vrvico oz. obešalo ter zaponko za razbremenitev teže sistema. Notranja stena cevke naj bo gladka.</t>
  </si>
  <si>
    <t>Adapter - za izvajanje terapije z visokimi pretoki, odrasla</t>
  </si>
  <si>
    <t>Adapter, ki omogoča uporabo obstoječih bolnišničnih kanil za izvajanje zdravljenja z visokimi pretoki na ventilatorjih z dvocevnimi dihalnimi sistemi, brez odklapljanja cevi iz Y-dela.</t>
  </si>
  <si>
    <t>podsklop: TERAPIJA IPPB</t>
  </si>
  <si>
    <t>TERAPIJA IPPB</t>
  </si>
  <si>
    <t>29030901</t>
  </si>
  <si>
    <t>Set dihalni- za IPPB</t>
  </si>
  <si>
    <t xml:space="preserve">Set za terapevtsko izvajanje IPPB naj vključuje cevje, razpršilec s povezovalno cevko, povezovalni cevki za spremljanje tlaka in ekspiratorni ventil.  Set dihalni mora biti kompatibilen z bolnišničnim IPPB aparatom Alpha 302, proizvajalec  Löwenstein Medical </t>
  </si>
  <si>
    <t>podsklop: TERAPIJA AEROSOLOV</t>
  </si>
  <si>
    <t>TERAPIJA AEROSOLOV</t>
  </si>
  <si>
    <t>29031001</t>
  </si>
  <si>
    <t>KOMORA ZA VDIHOVANJE ZDRAVILA</t>
  </si>
  <si>
    <t>Podaljšek za pršilnik za inhaliranje aerosolov, sestavljen iz trdega PVC materiala, iz dveh delov, ki se sestavi v enega, ovalne oblike, dolžine do 24 cm, na eni strani je oblikovan ustnik z valvulo, na drugi strani je nastavek, ki mora biti kompatibilen za pršilnik.</t>
  </si>
  <si>
    <t>KOMORA ZA VDIHOVANJE ZDRAVILA ZA ODRASLE IN OTROKE, vel. S, M, L</t>
  </si>
  <si>
    <t xml:space="preserve">Podaljšek za pršilnik z anti-statična komoro, je iz dveh delov - komore in maske, lahko se čisti in presterilizira - je za večkratno uporabo, mora se rastaviti, zaradi lažjega čiščenja, ne vsebuje lateksa, svinca, ftalatov, PVCja in BPAja. Velikost nastavka mora biti primerna za pršilnike na slovenskem tžišču. Maska mora biti iz mehkega materiala za lažje prilagajanje obrazu, ter s tem boljšega tesnenja. </t>
  </si>
  <si>
    <t>IV.</t>
  </si>
  <si>
    <t>OSTALI RESPIRATORNI MATERIAL</t>
  </si>
  <si>
    <t>podsklop: SPIROMETRI IN PRIPOMOČKI ZA ČIŠČENJE DIHALNIH POTI</t>
  </si>
  <si>
    <t>SPIROMETRI IN PRIPOMOČKI ZA ČIŠČENJE DIHALNIH POTI</t>
  </si>
  <si>
    <t>29040101</t>
  </si>
  <si>
    <t>SPIROMETER VOLUMETRIČNI, INCENTIVNI</t>
  </si>
  <si>
    <t>Dihalni pripomoček namenjen treningu globokega zadržanega vdiha. Pripomoček mora omogočati nadzor pravilnega izvajanja globokega zadržanega vdiha preko dveh indikatorjev - volumen in pretok. Ne sme vsebovati papirnatih delov.</t>
  </si>
  <si>
    <t>29040102</t>
  </si>
  <si>
    <t xml:space="preserve"> SPIROMETER VOLUMETRIČNI, INCENTIVNI, OTROŠKI</t>
  </si>
  <si>
    <t>Dihalni  pripomoček namenjen treningu globokega zadržanega vdiha pri otrocih. Pripomoček mora omogočati nadzor pravilnega izvajanja globokega zadržanega vdiha preko dveh indikatorjev-volumen in pretok. Ne sme vsebovati papirnatih delov.</t>
  </si>
  <si>
    <t xml:space="preserve">Funkcionalno in kakovostno enakovredno kot SMITHS, kat.št.: 22-2000
</t>
  </si>
  <si>
    <t>29040103</t>
  </si>
  <si>
    <t xml:space="preserve">SPIROMETER PRETOČNI ZA TRENING VDIHA IN IZDIHA, INCENTIVNI </t>
  </si>
  <si>
    <t>Pripomoček namenjen treningu zadržanega max. vdiha in izdiha proti uporu-PEP, vsebuje naj dva ločena vhoda za cev ( za vdih in za izdih ) ter lebdeči indikator, ki kaže PEP med 12 in 15 cm H2O. Ne sme vsebovati papirnatih delov.</t>
  </si>
  <si>
    <t xml:space="preserve">Funkcionalno in kakovostno enakovredno kot MEDISIZE - MEDIFLO DUO, kat.št.: 700 000 000/1
</t>
  </si>
  <si>
    <t>29040104</t>
  </si>
  <si>
    <t xml:space="preserve"> SPIROMETER PRETOČNI, INCENTIVNI  </t>
  </si>
  <si>
    <t>Nizko pretočni pripomoček, ki je namenjen treningu zadržanega max. vdiha, nastavljiv pretok od 100 do 600 ml/sec. Ne sme vsebovati papirnatih delov.</t>
  </si>
  <si>
    <t xml:space="preserve">Funkcionalno in kakovostno enakovredno kot SMITHS - CLINIFLO, kat.št.: 22-1200
</t>
  </si>
  <si>
    <t>Naročnik dovoljuje tudi nastavljiv pretok od 200 do 1200 cc/sec.</t>
  </si>
  <si>
    <t>29040105</t>
  </si>
  <si>
    <t>PRIPOMOČEK ZA ČIŠČENJE DIHALNIH POTI</t>
  </si>
  <si>
    <t>Pripomoček za bronhialno čiščenje s katerim se izvaja   PEP terapija z vibracijami v izdihu. Omogočati mora nastavitev  upora v izdihu ter izvajanje terapije tudi v ležečem položaju. Možnost sterilizacije.</t>
  </si>
  <si>
    <t xml:space="preserve">Funkcionalno in kakovostno enakovredno kot SMITHS, kat.št.: 27-7000
</t>
  </si>
  <si>
    <t>29040106</t>
  </si>
  <si>
    <t>pripomoček za bronhialno čiščenje iz arcopal stekla (ali enakovrednega materiala) z jekleno kroglico, ki izvaja vibracije v izdihu; možnost sterilizacije</t>
  </si>
  <si>
    <t>Funkcionalno in kakovostno enakovredno kot SCANDIPHARM, kat.št. 120220148</t>
  </si>
  <si>
    <t>Novo</t>
  </si>
  <si>
    <t>Pripomoček za lajšanje čiščenja dihalnih poti. Pripomoček naj bo brez kontraindikacij in naj olajša izdih oz. poviša pretok med izdihom in kašljem (PEF, PCF). Kompatibilen naj bo s standardno anestezijsko masko, ustnikom in direktnim priklopom na ET tubus ali Trah. kanilo (15mmOD). Pripomoček naj ne povzroča negativnega tlaka v pljučih. Naj ima možnost dodajanja kisika preko vgrajenega priključka za dovod kisika.</t>
  </si>
  <si>
    <t>Pripomoček za vadvo inspiratornih in ekspiratornih dihalnih mišic</t>
  </si>
  <si>
    <t>Pripomoček z nastavljivim inspiratornim in ekspiratornim uporom. V kompletu z ustnikom, prav tako mora biti pripomoček kompatibilen z uporabo standardne anestezijske maske in preko direktnega priklopa na ET tubus ali trah. kanilo (15mmOD). Območje nastavitev upornosti naj bo približno med 10 in 50 cmH2O podtlaka ob vdihu in med približno 5 in 30 cmH2O ob izdihu. Možnost sterilizacije.</t>
  </si>
  <si>
    <t>29040107</t>
  </si>
  <si>
    <t>SISTEM MIP/MEP</t>
  </si>
  <si>
    <t xml:space="preserve">Pripomoček je namenjen merjenju negativne in pozitivne dihalne moči z uporabo manometra. Sistem naj vsebuje ustnik z 22 F priključkom, raztegljivi podaljšek cevi 10-22M/15F in filter s priključkom 7,6M/10F. Raztegljiva cev naj ima priključek, da je kompatibilen z ustnikom, ET tubusom ali traheostomsko kanilo. Sistem naj bo kompatibilen s hišnimi merilci MIP/MEP </t>
  </si>
  <si>
    <t>SET DIHALNI ZA IZKAŠLJEVALNIK</t>
  </si>
  <si>
    <t>Set dihalni za izkašljevalnik: sestavljen iz dihalne cevi dolžine 100 do 150 cm, premera 22mm, bakterijskega filtra in odrasle maske.</t>
  </si>
  <si>
    <t>podsklop: VODA STERILNA ZA VLAŽENJE</t>
  </si>
  <si>
    <t>VODA STERILNA ZA VLAŽENJE</t>
  </si>
  <si>
    <t>29040201</t>
  </si>
  <si>
    <t>Voda sterilna za hladno vlaženje kisika 325ml z H adapterjem</t>
  </si>
  <si>
    <t xml:space="preserve">Voda naj bo deionizirana in petkrat destilirana, apirogena, naj ne vsebuje endotoksinov. Omogočati mora varno uporabo iste plastenke na več pacientih pri hladnem vlaženju vsaj 77 dni. V celoti naj izpolnjuje USP standarde. Priložen mora biti sterilno pakiran H adapter. Imeti mora najmanj 20 mikrodifuznih kanalov za kisik na dnu plastenke za popoln izkoristek vsebine. </t>
  </si>
  <si>
    <t>29040202</t>
  </si>
  <si>
    <t>Voda sterilna za hladno vlaženje kisika 500ml z H adapterjem</t>
  </si>
  <si>
    <t>podsklop:  POTROŠNI MATERIAL  ZA RESPIRATOR PURITAN BENNETT 840</t>
  </si>
  <si>
    <t xml:space="preserve"> POTROŠNI MATERIAL  ZA RESPIRATOR PURITAN BENNETT 840</t>
  </si>
  <si>
    <t>29040301</t>
  </si>
  <si>
    <t xml:space="preserve">Filter ekspiratorni bakteriološki, večkratna uporaba </t>
  </si>
  <si>
    <t>Filter mora biti viralno bakteriološki,za večkratno uporabo - možnost sterilizacije. Vsebuje zbirno posodo volumna150ml in mora biti kompatibilen z ventilatorjem Puritan Bennet 840.</t>
  </si>
  <si>
    <t>29040302</t>
  </si>
  <si>
    <t>Filter ekspiratorni bakteriološki, 1xup.</t>
  </si>
  <si>
    <t>Mora biti viralno bakteriološki, za enkratno uporabo.  Vsebuje zbirno posodo volumna150ml in je  kompatibilen z ventilatorjem Puritan Bennett 840.</t>
  </si>
  <si>
    <t>29040303</t>
  </si>
  <si>
    <t>Filter inspiratorni bakteriološki, za večkratno uporabo</t>
  </si>
  <si>
    <t>Mora biti viralno bakteriološki in za večkratno uporabo - možnot sterilizacije. Mora imeti graduirano oznako smeri nastavitve filtra in je kompatibilen z ventilatorjem Puritan Bennett 840.</t>
  </si>
  <si>
    <t>29040304</t>
  </si>
  <si>
    <t>Filter inspiratorni bakteriološki, 1xup.</t>
  </si>
  <si>
    <t>Mora biti viralno bakteriološki,za enkratno uporabo. Mora imeti graduirano oznako smeri nastavitve filtra in je kompatibilen z ventilatorjem Puritan Bennett 840.</t>
  </si>
  <si>
    <t>29040306</t>
  </si>
  <si>
    <t>Sistem dihalni s posodico</t>
  </si>
  <si>
    <t xml:space="preserve">Sistem dihalni za odrasle, premer 22mm, inspiratorni in ekspiratorni krak vsebujeta grelno žico. Sistem vsebuje tudi avtomatsko vlažilno komoro z neodvisnim plovcem. Imeti mora cevko za povezavo s steklenico z vbodnim sistemom in zračno odprtino. </t>
  </si>
  <si>
    <t xml:space="preserve">Dihalni sistem mora biti kompatibilen z ventilatorjem Puritan Bennet 840. Sistem grelne žice naj bo povsem kompatibilen s priključki aktivnega vlažilca Intersurgical.     </t>
  </si>
  <si>
    <t>podsklop:  POTROŠNI MATERIAL  ZA RESPIRATOR NEWPORT HT-50</t>
  </si>
  <si>
    <t xml:space="preserve"> POTROŠNI MATERIAL  ZA RESPIRATOR NEWPORT HT-50</t>
  </si>
  <si>
    <t>29040305</t>
  </si>
  <si>
    <t>Filter na cevi inspiratornega tlaka</t>
  </si>
  <si>
    <t>Nujna uporaba za prenosni ventilator Newport HT-50, ker ščiti ventilatorjeve notranje senzorje pred vlago,mokroto in ostalimi kontaminantami. Je za enkratno uporabo, kompatibilen z nastavkom na prenosnem ventilatorju in dihalnim sistemom za prenosni ventilator.</t>
  </si>
  <si>
    <t>29040307</t>
  </si>
  <si>
    <t>Sistem dihalni-cev za respirator</t>
  </si>
  <si>
    <t>Je enocevni dihalni sistem za odrasle, namenjen za enkratno uporabo. Mora vsebovati ekshalacijsko valvulo in mora biti kompatibilen s prenosnim ventilatorjem Newport HT-50.</t>
  </si>
  <si>
    <t>Dihalni sistem mora vsebovati dodaten konekt za lažjo namestitev zaščitnega filtra, da ne pride do kolenčenja dihalnega sistema med transportom.</t>
  </si>
  <si>
    <t>podsklop: POTROŠNI MATERIALZA RESPIRATOR AVEA IN VELA</t>
  </si>
  <si>
    <t>POTROŠNI MATERIALZA RESPIRATOR AVEA IN VELA</t>
  </si>
  <si>
    <t>29040309</t>
  </si>
  <si>
    <t xml:space="preserve">Sistem dihalni, odrasli, dvojno ogrevan </t>
  </si>
  <si>
    <t xml:space="preserve">Dihalni sistem za AVEA in VELA ventilator za odrasle, 22mm,dvojno ogrevan, z vlažilno komoro s samodejnim sistemom polnjenja. Cevi dolge vsaj 150 cm, z dodatno cevjo za vlažilec vsaj 50 cm. Sistem mora imeti ogrevano inspiratorno in ekspiratorno linijo ter ločljivo inspiratorno vejo na Y-delu za uporabo razpršilnika. </t>
  </si>
  <si>
    <t>Komplet naj vsebuje samopolnitveno vlažilno posodico, ki naj ima plovec za samodejno polnjenje. Imeti mora cevko za povezavo s steklenico z vbodnim sistemom in zračno odprtino, ki naj bo filtrirana.Sistem grelne žice naj bo povsem kompatibilen s priključki aktivnega vlažilca Wilamed.</t>
  </si>
  <si>
    <t>29040501</t>
  </si>
  <si>
    <t xml:space="preserve">Sistem dihalni, otroški, dvojno ogrevan </t>
  </si>
  <si>
    <t xml:space="preserve">Dihalni sistem za AVEA in VELA ventilator, za otroke, 15 mm, dvojno ogrevan, z vlažilno komoro s samodejnim sistemom polnjenja. Cevi dolge vsaj 150 cm, z dodatno cevjo za vlažilec vsaj 50cm. Sistem mora imeti ogrevano inspiratorno in ekspiratorno linijo ter ločljiv Y-del. </t>
  </si>
  <si>
    <t>29040310</t>
  </si>
  <si>
    <t>Filter ekspiratorni za 1-X up.</t>
  </si>
  <si>
    <t xml:space="preserve">Filter ekspiratorni viralno - bakteriološki, z lovilcem vode in stiščkom za praznenje vode iz lovilca. Upornost naj ne bo višja od 1 cmH2O pri pretoku 60 l/min, uspešnost filtracije naj bo vsaj 99,999%. </t>
  </si>
  <si>
    <t>Filter mora biti kompatibilen z ekspiratornim sistemom ventilatorja AVEA. Vse spojke skladne s standardom ISO.</t>
  </si>
  <si>
    <t>29040502</t>
  </si>
  <si>
    <t>Kateter Multi-funkcijski za ventilator Avea</t>
  </si>
  <si>
    <t>Multi-funkcijski kateter za mehansko ventilacijo z ventilatorjem AVEA. Multi-funkcijski kateter naj zagotavlja uporabo kot 16Fr hranilna sonda z dodatnim razbremenilnim lumnom ter z balončkom za spremljanje tlaka v požiralniku. Balonček naj bo kompatibilen z ventilatorjem AVEA in samodejno kalibriran s strani ventilatorja. Lumen za hranjenje naj ima dodatne vmesnike za priključek različnih cevi.</t>
  </si>
  <si>
    <t>29040503</t>
  </si>
  <si>
    <t xml:space="preserve">Podaljšek multi-funkcijskega katetra </t>
  </si>
  <si>
    <t>Podaljšek multi-funkcijskega katetra za mehansko ventilacijo z ventilatorjem AVEA, kompatibilen s priključkom Peso ventilatorja AVEA in samodejno kalibriran s strani ventilatorja.</t>
  </si>
  <si>
    <t>29040311</t>
  </si>
  <si>
    <t>CO2-VCO2 kiveta za spremljanje volumetrične kapnografije.</t>
  </si>
  <si>
    <t>CO2 kiveta za spremljanje CO2 na ventilatorju AVEA, za odrasle in otroke. Kiveta naj ima čim manjši mrtvi prostor (ne več kot 5ml) in čim nižjo težo, pod 10g. Naj ne vsebuje lateksa.</t>
  </si>
  <si>
    <t>VCO2 kiveta za spremljanje volumetrične kapnografije na ventilatorjih Lowenstein in CareFusion/Vyaire.</t>
  </si>
  <si>
    <t>Kateter Multi-funkcijski za ventilator Elisa</t>
  </si>
  <si>
    <t>Multi-funkcijski kateter za spremljanjem tlaka v požiralniku in tlaka v želodcu. Kateter naj zagotavlja uporabo kot 16Fr hranilna sonda z dodatnim razbremenilnim lumnom ter z dvema balončkoma za spremljanje tlaka v požiralniku in gastričnega tlaka. Sonda naj ima vodilo za lažje uvajanje, sonda naj bo iz poliuretana, z radiopačno linijo, radiopačnima oznakama lokacije balončkov ter centimetrskimi oznakami, v setu naj bosta vsaj dve brizgi ter fiksater za sondo. V kompletu naj bo tudi podaljšek multi-funkcijskega katetra za povezavo z ventilatorji, ki imajo priključek za spremljanje tlaka (Lowenstein, Hamilton, Vyaire, GE).</t>
  </si>
  <si>
    <t>Kiveta CO2 za spremljanje CO2</t>
  </si>
  <si>
    <t>CO2 kiveta za spremljanje CO2 na ventilatorju Elisa za odrasle. Mrtvi prostor mora biti pod 7ml, za tubuse nad 5mm ID. Upornost adapterja naj bo po 0,4cmH20@30l/min. Kompatibilnost s CO2 modulom ventilatorjev Lowenstein elisa.</t>
  </si>
  <si>
    <t>29040504</t>
  </si>
  <si>
    <t>Set za inhalacijsko terapijo na ventilatorju</t>
  </si>
  <si>
    <t>Razpršilec za zdravila je v kompletu z cevko za kisik in T-členom z enosmernim nepovratnim ventilom, ki omogoča pričetek in konec razprševanja zdravil brez odklapljanja dihalnega sistema. Razpršilec mora zagotavljati več kot 60% delcev manjših od 5 mikronov (MMAD pod 5 mikronov), naj ima posodico volumna vsaj 10 ml ter mora omogočati nemoteno delovanje tudi pri ležanju bolnika oziroma nagibu razpršilca do 90 stopinj</t>
  </si>
  <si>
    <t>Obvezna kompatibilnost z naročnikovo opremo: ventilator AVEA.</t>
  </si>
  <si>
    <t>29040505</t>
  </si>
  <si>
    <t>Komora za aerosol terapijo na ventilatorju</t>
  </si>
  <si>
    <t xml:space="preserve">Komora za aplikacijo zdravila iz MDI pršilca pri ventiliranem  bolniku, naj ima standardne odprtine za konektiranje na dihalni sistem 22/15mm. Pri  uporabi se komora razpre in deluje kot podaljšek pršilnika, po uporabi naj se stisne in spne z zunanjim varovalom in zniža mrtvi prostor. </t>
  </si>
  <si>
    <t>29040506</t>
  </si>
  <si>
    <t>Pljuča testna za testiranje ventilatorja in simulacijo</t>
  </si>
  <si>
    <t xml:space="preserve">Testna pljuča za odrasle, za večkratno uporabo. Naj bodo z nastavljanjem vsaj treh različnih upornosti dihalnih poti, vsaj treh različnih podajnosti pljuč in puščanja. Naj bodo z vrtljivim kovinskim priključkom za namestitev na dihalni sistem, standardnega 15mm premera. </t>
  </si>
  <si>
    <t>29040507</t>
  </si>
  <si>
    <t>Razpršilec komora AERONEB za ventilatorje</t>
  </si>
  <si>
    <t>Set za razprševanje zdravil preko t.i. mesh razpršilca, vključuje naj T-člen in posodico razpršilca. Set naj bo kompatibilen z ventilatorji, ki imajo Aerogen razpršilec Aeroneb. Posodica naj sprejme vsaj 6 ml raztopine, ki jo je možno uporabljati tudi v različnih naklonih do 90°, posodico pa naj se polni brez dekonektiranja dihalnega sistema in povezanih posledic. MMAD naj bo pod 5mikro-m skladno DIN EN 13544-1, z zmogljivostjo nad 0,2 ml/min in naj bo uporabna pri enem bolniku do največ 28 dni.</t>
  </si>
  <si>
    <t>Razpršilec komora MESH za ventilatorje Elisa</t>
  </si>
  <si>
    <t>Set za razprševanje zdravil preko t.i. mesh razpršilca, vključuje naj T-člen in posodico razpršilca. Set naj bo kompatibilen in sinhroniziran z vdihom ventilatorja elisa, za mandatorne in spontane vdihe. Posodica naj sprejme vsaj 8 ml raztopine, ki jo je možno uporabljati tudi v različnih naklonih do 90°, posodico pa naj se polni brez dekonektiranja dihalnega sistema in povezanih posledic. MMAD naj bo pod 4mikro-m z GSD 1,5+/-10%, skladno DIN EN 13544-1, z zmogljivostjo okrog 0,5 ml/min in naj bo uporabna pri enem bolniku do 28 dni.</t>
  </si>
  <si>
    <t>Obvezna kompatibilnost z naročnikovo opremo: ventilator elisa.</t>
  </si>
  <si>
    <t>Cevka za samodejno regulacijo tlaka v mešičkih tubusov in kanil za ventilatorje Elisa</t>
  </si>
  <si>
    <t>Cevka za samodejno regulacijo tlaka v mešičkih tubusov. Dolžine vsaj 2m, naj ima vgrajen zaščitni hidrofobni filter ter priključka, na eni strani kompatibilnega z ventilatorjem elisa, na drugi s pilotskim balonom tubusa ali kanile. Naj ima integriran varnostni mehanizem z nepovratnim ventilom, ki preprečuje izpraznitev mešička ob neželeni odklopitvi.</t>
  </si>
  <si>
    <t>Obvezna kompatibilnost z naročnikovo opremo: ventilator Elisa.</t>
  </si>
  <si>
    <t>podsklop:  POTROŠNI MATERIAL ZA RESPIRATOR HEMILTON MR1</t>
  </si>
  <si>
    <t xml:space="preserve"> POTROŠNI MATERIAL ZA RESPIRATOR HEMILTON MR1</t>
  </si>
  <si>
    <t>Cev dihalna, za otroke, dol. 3m.</t>
  </si>
  <si>
    <t>Cev mora biti kompatibilna z respiratorjem HEMILTON MR1, proizvajalca Hemiltom medical</t>
  </si>
  <si>
    <t>29040701</t>
  </si>
  <si>
    <t>Cev dihalna, za odrasle, dol. 1,8m</t>
  </si>
  <si>
    <t>enakovredno kot ref. 2005693,</t>
  </si>
  <si>
    <t>29040702</t>
  </si>
  <si>
    <t>Cev dihalna, za odrasle, dol. 3m</t>
  </si>
  <si>
    <t>podsklop: POTROŠNI MATERIAL ZA RESPIRATOR  OXYLOG 3000</t>
  </si>
  <si>
    <t>POTROŠNI MATERIAL ZA RESPIRATOR  OXYLOG 3000</t>
  </si>
  <si>
    <t>29040801</t>
  </si>
  <si>
    <t>cev dihalna za odrasle, dol. 1,5 m</t>
  </si>
  <si>
    <t>za 1 x up., eksiratorna valvula, senzor pretoka, premer cevi, mrtvi prostor &lt;30ml</t>
  </si>
  <si>
    <t>kompatibilno z repiratorjem OXYLOG 3000, proizvajalca Dräger</t>
  </si>
  <si>
    <t>29040802</t>
  </si>
  <si>
    <t>Cev dihalna za otroke, dol. 1,9m</t>
  </si>
  <si>
    <t>za 1 x up., eksiratorna valvula, senzor pretoka, premer cevi, mrtvi prostor &lt;18ml</t>
  </si>
  <si>
    <t>29040803</t>
  </si>
  <si>
    <t>Kivete CO2, za odrasle</t>
  </si>
  <si>
    <t>1xup., zunanje mere: 56mm x 24mm x 22,5mm</t>
  </si>
  <si>
    <t>29040804</t>
  </si>
  <si>
    <t>Kivete CO2, za otroke</t>
  </si>
  <si>
    <t>podsklop: PRIPOMOČKI ZA SUBGLOTIČNO ASPIRACIJO</t>
  </si>
  <si>
    <t>PRIPOMOČKI ZA SUBGLOTIČNO ASPIRACIJO</t>
  </si>
  <si>
    <t>29040901</t>
  </si>
  <si>
    <t>Posoda zbiralna za subglotično črpalko</t>
  </si>
  <si>
    <t>Zbiralna posoda naj bo iz PVC materiala, kompatibilna z Evac črpalko. Volumen posode naj bo 300ml. Na zgornji strani sta dve posebni odprtini za namestitev filtra in povezovalne cevi. Odprtinam morata biti priložena kompatibilna pokrovčka.</t>
  </si>
  <si>
    <t>29040902</t>
  </si>
  <si>
    <t>Filter hidrofobni za subglotično črpalko</t>
  </si>
  <si>
    <t>Hidrofobni filter naj bo kompatibilen z Evac črpalko. Na obeh straneh morata biti posebna PVC nastavka za lažjo pritrditev filtra med zbirno posodo in Evac črpalko.</t>
  </si>
  <si>
    <t>29040903</t>
  </si>
  <si>
    <t>Cev povezovalna za subglotično črpalko</t>
  </si>
  <si>
    <t>Povezovalna cev naj bo iz PVC materiala, kompatibilna z Evac črpalko. Dolžina cevi naj bo 1,5m. Na obeh koncih morata biti posebno omehčana nastavka za lažjo pritrditev zbiralne posode in tubusa/kanile.</t>
  </si>
  <si>
    <t>podsklop: FILTER ZA SPIROMETRIJO</t>
  </si>
  <si>
    <t>FILTER ZA SPIROMETRIJO</t>
  </si>
  <si>
    <t>29041001</t>
  </si>
  <si>
    <t>Filter spirometrijski SPIROGUARD</t>
  </si>
  <si>
    <t>Bakterijski filter za testiranje pljučnih funkcij je za enkratno uporabo. Učinkovitost filtriranja  naj bo 99,99% bakterij in virusov. Ohišje naj bo iz polipropilena. Vstavi se med turbino in kartonski ustnik.</t>
  </si>
  <si>
    <t>Premer ohišja mora biti 90 mm, sredinski premer filtra pa 84 mm.</t>
  </si>
  <si>
    <t>29041002</t>
  </si>
  <si>
    <t>Ustnik kartonski 28/30x65</t>
  </si>
  <si>
    <t>Kartonski ustnik mora imeti mere 28/30x65, je za enkratno uporabo. Robovi morajo dobro tesniti, ko ga skonektiramo v vložišče, ki mora biti kompatibilno z filtrom SPIROGUARD (pod zap.št. 1)</t>
  </si>
  <si>
    <t>podsklop: POTROŠNI MATERIAL ZA SPIROMETER GANSHORN SPIROSCOUT</t>
  </si>
  <si>
    <t>POTROŠNI MATERIAL ZA SPIROMETER GANSHORN SPIROSCOUT</t>
  </si>
  <si>
    <t>29041101</t>
  </si>
  <si>
    <t>Namenjen zaščiti pacienta, osebja in opreme pred bakteriološko in virusno okužbo v 99,99%.
Biti mora ovalne oblike za dobro tesnenje zraka okoli ust. Dimenzija filtra mora biti 18,00 x 34,00 mmm.
Ohišje mora biti iz Polystirena (HISP), foltracijska membrana mora biti iz Hydrophobic Polypropylena (TECHN). Način filtarcije mora biti elektrostatično/mehanično.</t>
  </si>
  <si>
    <t>Pretok mora biti 14,00 l/sek. Kompatibilnost z aparatom poizvajalca GansHorn SpiroScout.</t>
  </si>
  <si>
    <t>29041102</t>
  </si>
  <si>
    <t xml:space="preserve">ŠČIPALKA NOSNA ZA SPIROMETER </t>
  </si>
  <si>
    <t>Namenjena za zatesnitev nosnic pri spirometriji.</t>
  </si>
  <si>
    <t>Ščipalka se mora dobro prilegati nosnici. Imeti mora zaščito, ki preprečuje nastanek poškodbe kože na nosu.</t>
  </si>
  <si>
    <t>29041103</t>
  </si>
  <si>
    <t>SET RAZPRŠILNI ZA METAHOLINSKI TEST</t>
  </si>
  <si>
    <t>Sestavljen z ustnikom s T členom, razpršilcem in posodico za provokacijsko tekočino.</t>
  </si>
  <si>
    <t>Kompatibilnost z aparatom poizvajalca GansHorn Provo X.</t>
  </si>
  <si>
    <t>podsklop: POTROŠNI MATERIAL ZA APARAT iNO za dovajanje in spremljanje zdravljenja z dušikovim oksidom</t>
  </si>
  <si>
    <t>POTROŠNI MATERIAL ZA APARAT iNO za dovajanje in spremljanje zdravljenja z dušikovim oksidom</t>
  </si>
  <si>
    <t>Komplet za dovajanje in spremljanje iNO zdravljenja - set za odrasle</t>
  </si>
  <si>
    <t>Komplet za dovajanje in spremljanje iNO terapije, vključuje dozirno linijo in merilno linijo. Dozirna naj ima enosmerni nepovratni ventil ter T-člen, merilna naj ima vgrajen kondenznim lovilec s hidrofobičnim filtrom, lovilec naj bo možno prazniti med delovanjem aparata. V setu naj bosta vsaj dva adapterja za dovajanje in spremljanje NO. Lovilec vode mora biti kompatibilen z iNO aparatom EKU in mora imeti vgrajen vpenjalni mehanizem za namestitev. Set naj bo primeren za odrasle in otroke. Merilna cevka mora biti z notranje strani prevlečena s posebni slojem LDPE, ki preprečuje, da bi plin prehajal preko stene cevke.</t>
  </si>
  <si>
    <t>Obvezna kompatibilnost z naročnikovo opremo: iNO aparat EKU NOA.</t>
  </si>
  <si>
    <t>Povezovalna cev za transportni iNO modul</t>
  </si>
  <si>
    <t>Cevka dolžine vsaj 150cm, kompatibilna s transportnim modulom za izvajanje iNO, na eni strani luer konekt, na drugi mehak silikonski raztegljiv priključek ustreznega lumna za priklop na transportni modul. Cevka naj ima enosmerni nepovratni ventil za preprečevanje pretoka v napačni smeri.</t>
  </si>
  <si>
    <t>Odstranjevalec plinov na izhodu ventilatorja - filter</t>
  </si>
  <si>
    <t>Odstranjevalec plinov, namestitev na izhodu ventilatorja, nameščen v namenski nosilec, montiran na standardno DIN bolnišnično letev. Upornost odstranjevalca pod 1,5 mmH2O, priključek 22mm M, izhod neoviran, vsaj za 5 dni uporabe. S potrditvijo učinkovitosti odstranjevanja NO in NO2.</t>
  </si>
  <si>
    <t>Odstranjevalec plinov na izhodu ventilatorja - set cevi</t>
  </si>
  <si>
    <t>Set cevi za povezavo odstranjevalca plinov z izhodom ventilatorja. Glavna cev dolžine približno 80cm, premera 22mm, s priključkoma na obeh straneh ter T-členom z dodatno cevko dolžine vsaj 150cm, kompatibilno s priključkom - izhodom iNO aparata in integriranim enosmernim nepovratnim ventilom za preprečevanje pretoka v nasprotni smeri. Priključek na strani ventilatorja naj bo kompatibilen z Lowenstein elisa izpušnim priključkom, priključek na izhodu iNO aparata naj bo iz mehkega raztegljivega silikona.</t>
  </si>
  <si>
    <t>podsklop: VODA STERILNA ZA VLAŽENJE, za posameznega pacienta</t>
  </si>
  <si>
    <t>VODA STERILNA ZA VLAŽENJE, za posameznega pacienta</t>
  </si>
  <si>
    <t>Voda sterilna za hladno vlaženje kisika 250 -350 ml z H adapterjem</t>
  </si>
  <si>
    <t xml:space="preserve">Voda naj bo deionizirana in petkrat destilirana, apirogena, naj ne vsebuje endotoksinov. Primerna za uporabo na enem pacientu pri hladnem vlaženju. V celoti naj izpolnjuje USP standarde. Priložen mora biti sterilno pakiran H adapter. Imeti mora najmanj 20 mikrodifuznih kanalov za kisik na dnu plastenke za popoln izkoristek vsebine. </t>
  </si>
  <si>
    <t>Voda sterilna za hladno vlaženje kisika 500-800ml z H adapterjem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</si>
</sst>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2">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4" fontId="1" fillId="0" borderId="1" xfId="3" applyNumberFormat="1" applyBorder="1" applyAlignment="1">
      <alignment horizontal="right" vertical="center" wrapText="1"/>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4" fontId="1" fillId="0" borderId="16" xfId="3" applyNumberFormat="1" applyBorder="1" applyAlignment="1">
      <alignment horizontal="right" vertical="center" wrapText="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aKlqcgeaFiCYYKrFoeS15wzS2LPQPfuY7vWnAcblD+A3tf6eu3lQKLemg440M16XuCN159M8/1bSQpw8X6mmPg==" saltValue="/Kr+Ymnf6jKp749/0reFIg=="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16-34/20&amp;RStran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doffpHfD23Pk7Zeto2nYKMOdfTvHld+jw5dioBnAUvZWBrht6zubVBRT4nM8M/pw328XCkPEv9dc+ZTYt5em5g==" saltValue="2KMScROV+UmDMSL2Tg3VPQ=="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16-34/20&amp;RStran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SXwtIeIhHQgQ91uWSzkaqxU6d14d/SYMoqWpo4bgeKlnUIe1qANoJA6cpZ8iIKPdQtcu3b1obIGfNaxIZ09aIA==" saltValue="IkgHBqP8WnR19E47Vmepeg=="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16-34/20&amp;RStran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sheetData>
  <sheetProtection algorithmName="SHA-512" hashValue="nQjA5dOBfiEt7xhfWDOVdsgeyZIJIyKdjlLxZ3eq3XkySZnFYj3BJ0KQMScnrPtpPnjyULVeIdBrKXZ2HuxIRw==" saltValue="+Dw5rQ8bSz2g1wt2jp5MYw=="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16-34/20&amp;RStran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28"/>
  <sheetViews>
    <sheetView topLeftCell="B1" workbookViewId="0"/>
  </sheetViews>
  <sheetFormatPr defaultRowHeight="12.75" x14ac:dyDescent="0.25"/>
  <cols>
    <col min="1" max="1" width="15.7109375" style="1" hidden="1" customWidth="1"/>
    <col min="2" max="2" width="7.28515625" style="1" customWidth="1"/>
    <col min="3" max="3" width="43.5703125" style="1" customWidth="1"/>
    <col min="4" max="4" width="56.42578125" style="1" customWidth="1"/>
    <col min="5" max="5" width="53.85546875" style="1" customWidth="1"/>
    <col min="6"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5" t="s">
        <v>51</v>
      </c>
    </row>
    <row r="5" spans="1:25" ht="18" x14ac:dyDescent="0.25">
      <c r="B5" s="66" t="s">
        <v>52</v>
      </c>
      <c r="C5" s="2" t="s">
        <v>53</v>
      </c>
    </row>
    <row r="7" spans="1:25" x14ac:dyDescent="0.25">
      <c r="C7" s="67" t="str">
        <f>IF('2. Podatki o ponudniku'!C5&lt;&gt;"","Naziv ponudnika: " &amp; '2. Podatki o ponudniku'!C5,"")</f>
        <v/>
      </c>
    </row>
    <row r="8" spans="1:25" x14ac:dyDescent="0.25">
      <c r="C8" s="67" t="str">
        <f>IF('2. Podatki o ponudniku'!C7&lt;&gt;"","Identifikacijska številka za DDV: " &amp; '2. Podatki o ponudniku'!C7,"")</f>
        <v/>
      </c>
    </row>
    <row r="10" spans="1:25" ht="13.5" thickBot="1" x14ac:dyDescent="0.3"/>
    <row r="11" spans="1:25" ht="13.5" thickBot="1" x14ac:dyDescent="0.3">
      <c r="A11" s="53" t="s">
        <v>54</v>
      </c>
      <c r="B11" s="58" t="s">
        <v>55</v>
      </c>
      <c r="C11" s="18" t="s">
        <v>56</v>
      </c>
      <c r="D11" s="18"/>
      <c r="E11" s="18"/>
      <c r="F11" s="18"/>
      <c r="G11" s="18"/>
      <c r="H11" s="18" t="s">
        <v>57</v>
      </c>
      <c r="I11" s="18"/>
      <c r="J11" s="8"/>
      <c r="K11" s="7"/>
      <c r="L11" s="18" t="s">
        <v>58</v>
      </c>
      <c r="M11" s="18"/>
      <c r="N11" s="18"/>
      <c r="O11" s="18"/>
      <c r="P11" s="18"/>
      <c r="Q11" s="18"/>
      <c r="R11" s="18"/>
      <c r="S11" s="18"/>
      <c r="T11" s="18"/>
      <c r="U11" s="18"/>
      <c r="V11" s="18"/>
      <c r="W11" s="18"/>
      <c r="X11" s="18"/>
      <c r="Y11" s="8"/>
    </row>
    <row r="12" spans="1:25" ht="51.75" thickBot="1" x14ac:dyDescent="0.3">
      <c r="A12" s="54"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25.5" x14ac:dyDescent="0.25">
      <c r="A13" s="55" t="s">
        <v>84</v>
      </c>
      <c r="B13" s="9">
        <v>1</v>
      </c>
      <c r="C13" s="22" t="s">
        <v>85</v>
      </c>
      <c r="D13" s="22" t="s">
        <v>86</v>
      </c>
      <c r="E13" s="22" t="s">
        <v>87</v>
      </c>
      <c r="F13" s="22" t="s">
        <v>87</v>
      </c>
      <c r="G13" s="22" t="s">
        <v>87</v>
      </c>
      <c r="H13" s="23" t="s">
        <v>88</v>
      </c>
      <c r="I13" s="24">
        <v>15000</v>
      </c>
      <c r="J13" s="59"/>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38.25" x14ac:dyDescent="0.25">
      <c r="A14" s="56" t="s">
        <v>89</v>
      </c>
      <c r="B14" s="11">
        <v>2</v>
      </c>
      <c r="C14" s="32" t="s">
        <v>90</v>
      </c>
      <c r="D14" s="32" t="s">
        <v>91</v>
      </c>
      <c r="E14" s="32" t="s">
        <v>87</v>
      </c>
      <c r="F14" s="32" t="s">
        <v>87</v>
      </c>
      <c r="G14" s="32" t="s">
        <v>87</v>
      </c>
      <c r="H14" s="33" t="s">
        <v>88</v>
      </c>
      <c r="I14" s="34">
        <v>4500</v>
      </c>
      <c r="J14" s="60"/>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38.25" x14ac:dyDescent="0.25">
      <c r="A15" s="56" t="s">
        <v>92</v>
      </c>
      <c r="B15" s="11">
        <v>3</v>
      </c>
      <c r="C15" s="32" t="s">
        <v>93</v>
      </c>
      <c r="D15" s="32" t="s">
        <v>94</v>
      </c>
      <c r="E15" s="32" t="s">
        <v>87</v>
      </c>
      <c r="F15" s="32" t="s">
        <v>87</v>
      </c>
      <c r="G15" s="32" t="s">
        <v>87</v>
      </c>
      <c r="H15" s="33" t="s">
        <v>88</v>
      </c>
      <c r="I15" s="34">
        <v>3000</v>
      </c>
      <c r="J15" s="60"/>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38.25" x14ac:dyDescent="0.25">
      <c r="A16" s="56" t="s">
        <v>95</v>
      </c>
      <c r="B16" s="11">
        <v>4</v>
      </c>
      <c r="C16" s="32" t="s">
        <v>96</v>
      </c>
      <c r="D16" s="32" t="s">
        <v>97</v>
      </c>
      <c r="E16" s="32" t="s">
        <v>87</v>
      </c>
      <c r="F16" s="32" t="s">
        <v>87</v>
      </c>
      <c r="G16" s="32" t="s">
        <v>87</v>
      </c>
      <c r="H16" s="33" t="s">
        <v>88</v>
      </c>
      <c r="I16" s="34">
        <v>6000</v>
      </c>
      <c r="J16" s="60"/>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38.25" x14ac:dyDescent="0.25">
      <c r="A17" s="56" t="s">
        <v>98</v>
      </c>
      <c r="B17" s="11">
        <v>5</v>
      </c>
      <c r="C17" s="32" t="s">
        <v>99</v>
      </c>
      <c r="D17" s="32" t="s">
        <v>100</v>
      </c>
      <c r="E17" s="32" t="s">
        <v>87</v>
      </c>
      <c r="F17" s="32" t="s">
        <v>87</v>
      </c>
      <c r="G17" s="32" t="s">
        <v>87</v>
      </c>
      <c r="H17" s="33" t="s">
        <v>88</v>
      </c>
      <c r="I17" s="34">
        <v>1500</v>
      </c>
      <c r="J17" s="60"/>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38.25" x14ac:dyDescent="0.25">
      <c r="A18" s="56" t="s">
        <v>101</v>
      </c>
      <c r="B18" s="11">
        <v>6</v>
      </c>
      <c r="C18" s="32" t="s">
        <v>102</v>
      </c>
      <c r="D18" s="32" t="s">
        <v>103</v>
      </c>
      <c r="E18" s="32" t="s">
        <v>87</v>
      </c>
      <c r="F18" s="32" t="s">
        <v>87</v>
      </c>
      <c r="G18" s="32" t="s">
        <v>87</v>
      </c>
      <c r="H18" s="33" t="s">
        <v>88</v>
      </c>
      <c r="I18" s="34">
        <v>75</v>
      </c>
      <c r="J18" s="60"/>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25.5" x14ac:dyDescent="0.25">
      <c r="A19" s="56" t="s">
        <v>87</v>
      </c>
      <c r="B19" s="11">
        <v>7</v>
      </c>
      <c r="C19" s="32" t="s">
        <v>104</v>
      </c>
      <c r="D19" s="32" t="s">
        <v>105</v>
      </c>
      <c r="E19" s="32" t="s">
        <v>87</v>
      </c>
      <c r="F19" s="32" t="s">
        <v>87</v>
      </c>
      <c r="G19" s="32" t="s">
        <v>87</v>
      </c>
      <c r="H19" s="33" t="s">
        <v>88</v>
      </c>
      <c r="I19" s="34">
        <v>75</v>
      </c>
      <c r="J19" s="60"/>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153" x14ac:dyDescent="0.25">
      <c r="A20" s="56" t="s">
        <v>106</v>
      </c>
      <c r="B20" s="11">
        <v>8</v>
      </c>
      <c r="C20" s="32" t="s">
        <v>107</v>
      </c>
      <c r="D20" s="32" t="s">
        <v>108</v>
      </c>
      <c r="E20" s="32" t="s">
        <v>87</v>
      </c>
      <c r="F20" s="32" t="s">
        <v>87</v>
      </c>
      <c r="G20" s="32" t="s">
        <v>87</v>
      </c>
      <c r="H20" s="33" t="s">
        <v>88</v>
      </c>
      <c r="I20" s="34">
        <v>1350</v>
      </c>
      <c r="J20" s="60"/>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38.25" x14ac:dyDescent="0.25">
      <c r="A21" s="56" t="s">
        <v>109</v>
      </c>
      <c r="B21" s="11">
        <v>9</v>
      </c>
      <c r="C21" s="32" t="s">
        <v>110</v>
      </c>
      <c r="D21" s="32" t="s">
        <v>111</v>
      </c>
      <c r="E21" s="32" t="s">
        <v>87</v>
      </c>
      <c r="F21" s="32" t="s">
        <v>87</v>
      </c>
      <c r="G21" s="32" t="s">
        <v>87</v>
      </c>
      <c r="H21" s="33" t="s">
        <v>88</v>
      </c>
      <c r="I21" s="34">
        <v>300</v>
      </c>
      <c r="J21" s="60"/>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38.25" x14ac:dyDescent="0.25">
      <c r="A22" s="56" t="s">
        <v>112</v>
      </c>
      <c r="B22" s="11">
        <v>10</v>
      </c>
      <c r="C22" s="32" t="s">
        <v>113</v>
      </c>
      <c r="D22" s="32" t="s">
        <v>114</v>
      </c>
      <c r="E22" s="32" t="s">
        <v>87</v>
      </c>
      <c r="F22" s="32" t="s">
        <v>87</v>
      </c>
      <c r="G22" s="32" t="s">
        <v>87</v>
      </c>
      <c r="H22" s="33" t="s">
        <v>88</v>
      </c>
      <c r="I22" s="34">
        <v>15</v>
      </c>
      <c r="J22" s="60"/>
      <c r="K22" s="11">
        <v>1</v>
      </c>
      <c r="L22" s="35"/>
      <c r="M22" s="36"/>
      <c r="N22" s="37">
        <f>IF(M22&gt;0,ROUND(L22/M22,4),0)</f>
        <v>0</v>
      </c>
      <c r="O22" s="38"/>
      <c r="P22" s="39"/>
      <c r="Q22" s="37">
        <f>ROUND(ROUND(N22,4)*(1-O22),4)</f>
        <v>0</v>
      </c>
      <c r="R22" s="37">
        <f>ROUND(ROUND(Q22,4)*(1+P22),4)</f>
        <v>0</v>
      </c>
      <c r="S22" s="37">
        <f>ROUND($I22*Q22,4)</f>
        <v>0</v>
      </c>
      <c r="T22" s="37">
        <f>ROUND($I22*R22,4)</f>
        <v>0</v>
      </c>
      <c r="U22" s="40"/>
      <c r="V22" s="40"/>
      <c r="W22" s="40"/>
      <c r="X22" s="40"/>
      <c r="Y22" s="41"/>
    </row>
    <row r="23" spans="1:25" ht="38.25" x14ac:dyDescent="0.25">
      <c r="A23" s="56" t="s">
        <v>115</v>
      </c>
      <c r="B23" s="11">
        <v>11</v>
      </c>
      <c r="C23" s="32" t="s">
        <v>116</v>
      </c>
      <c r="D23" s="32" t="s">
        <v>117</v>
      </c>
      <c r="E23" s="32" t="s">
        <v>87</v>
      </c>
      <c r="F23" s="32" t="s">
        <v>87</v>
      </c>
      <c r="G23" s="32" t="s">
        <v>87</v>
      </c>
      <c r="H23" s="33" t="s">
        <v>88</v>
      </c>
      <c r="I23" s="34">
        <v>1500</v>
      </c>
      <c r="J23" s="60"/>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38.25" x14ac:dyDescent="0.25">
      <c r="A24" s="56" t="s">
        <v>118</v>
      </c>
      <c r="B24" s="11">
        <v>12</v>
      </c>
      <c r="C24" s="32" t="s">
        <v>119</v>
      </c>
      <c r="D24" s="32" t="s">
        <v>120</v>
      </c>
      <c r="E24" s="32" t="s">
        <v>87</v>
      </c>
      <c r="F24" s="32" t="s">
        <v>87</v>
      </c>
      <c r="G24" s="32" t="s">
        <v>87</v>
      </c>
      <c r="H24" s="33" t="s">
        <v>88</v>
      </c>
      <c r="I24" s="34">
        <v>0</v>
      </c>
      <c r="J24" s="60"/>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x14ac:dyDescent="0.25">
      <c r="A25" s="56" t="s">
        <v>121</v>
      </c>
      <c r="B25" s="11">
        <v>13</v>
      </c>
      <c r="C25" s="32" t="s">
        <v>122</v>
      </c>
      <c r="D25" s="32" t="s">
        <v>123</v>
      </c>
      <c r="E25" s="32" t="s">
        <v>87</v>
      </c>
      <c r="F25" s="32" t="s">
        <v>87</v>
      </c>
      <c r="G25" s="32" t="s">
        <v>87</v>
      </c>
      <c r="H25" s="33" t="s">
        <v>88</v>
      </c>
      <c r="I25" s="34">
        <v>15</v>
      </c>
      <c r="J25" s="60"/>
      <c r="K25" s="11">
        <v>1</v>
      </c>
      <c r="L25" s="35"/>
      <c r="M25" s="36"/>
      <c r="N25" s="37">
        <f>IF(M25&gt;0,ROUND(L25/M25,4),0)</f>
        <v>0</v>
      </c>
      <c r="O25" s="38"/>
      <c r="P25" s="39"/>
      <c r="Q25" s="37">
        <f>ROUND(ROUND(N25,4)*(1-O25),4)</f>
        <v>0</v>
      </c>
      <c r="R25" s="37">
        <f>ROUND(ROUND(Q25,4)*(1+P25),4)</f>
        <v>0</v>
      </c>
      <c r="S25" s="37">
        <f>ROUND($I25*Q25,4)</f>
        <v>0</v>
      </c>
      <c r="T25" s="37">
        <f>ROUND($I25*R25,4)</f>
        <v>0</v>
      </c>
      <c r="U25" s="40"/>
      <c r="V25" s="40"/>
      <c r="W25" s="40"/>
      <c r="X25" s="40"/>
      <c r="Y25" s="41"/>
    </row>
    <row r="26" spans="1:25" ht="51" x14ac:dyDescent="0.25">
      <c r="A26" s="56" t="s">
        <v>124</v>
      </c>
      <c r="B26" s="11">
        <v>14</v>
      </c>
      <c r="C26" s="32" t="s">
        <v>125</v>
      </c>
      <c r="D26" s="32" t="s">
        <v>126</v>
      </c>
      <c r="E26" s="32" t="s">
        <v>87</v>
      </c>
      <c r="F26" s="32" t="s">
        <v>87</v>
      </c>
      <c r="G26" s="32" t="s">
        <v>87</v>
      </c>
      <c r="H26" s="33" t="s">
        <v>88</v>
      </c>
      <c r="I26" s="34">
        <v>450</v>
      </c>
      <c r="J26" s="60"/>
      <c r="K26" s="11">
        <v>1</v>
      </c>
      <c r="L26" s="35"/>
      <c r="M26" s="36"/>
      <c r="N26" s="37">
        <f>IF(M26&gt;0,ROUND(L26/M26,4),0)</f>
        <v>0</v>
      </c>
      <c r="O26" s="38"/>
      <c r="P26" s="39"/>
      <c r="Q26" s="37">
        <f>ROUND(ROUND(N26,4)*(1-O26),4)</f>
        <v>0</v>
      </c>
      <c r="R26" s="37">
        <f>ROUND(ROUND(Q26,4)*(1+P26),4)</f>
        <v>0</v>
      </c>
      <c r="S26" s="37">
        <f>ROUND($I26*Q26,4)</f>
        <v>0</v>
      </c>
      <c r="T26" s="37">
        <f>ROUND($I26*R26,4)</f>
        <v>0</v>
      </c>
      <c r="U26" s="40"/>
      <c r="V26" s="40"/>
      <c r="W26" s="40"/>
      <c r="X26" s="40"/>
      <c r="Y26" s="41"/>
    </row>
    <row r="27" spans="1:25" ht="51" x14ac:dyDescent="0.25">
      <c r="A27" s="56" t="s">
        <v>87</v>
      </c>
      <c r="B27" s="11">
        <v>15</v>
      </c>
      <c r="C27" s="32" t="s">
        <v>127</v>
      </c>
      <c r="D27" s="32" t="s">
        <v>128</v>
      </c>
      <c r="E27" s="32" t="s">
        <v>87</v>
      </c>
      <c r="F27" s="32" t="s">
        <v>87</v>
      </c>
      <c r="G27" s="32" t="s">
        <v>87</v>
      </c>
      <c r="H27" s="33" t="s">
        <v>88</v>
      </c>
      <c r="I27" s="34">
        <v>450</v>
      </c>
      <c r="J27" s="60"/>
      <c r="K27" s="11">
        <v>1</v>
      </c>
      <c r="L27" s="35"/>
      <c r="M27" s="36"/>
      <c r="N27" s="37">
        <f>IF(M27&gt;0,ROUND(L27/M27,4),0)</f>
        <v>0</v>
      </c>
      <c r="O27" s="38"/>
      <c r="P27" s="39"/>
      <c r="Q27" s="37">
        <f>ROUND(ROUND(N27,4)*(1-O27),4)</f>
        <v>0</v>
      </c>
      <c r="R27" s="37">
        <f>ROUND(ROUND(Q27,4)*(1+P27),4)</f>
        <v>0</v>
      </c>
      <c r="S27" s="37">
        <f>ROUND($I27*Q27,4)</f>
        <v>0</v>
      </c>
      <c r="T27" s="37">
        <f>ROUND($I27*R27,4)</f>
        <v>0</v>
      </c>
      <c r="U27" s="40"/>
      <c r="V27" s="40"/>
      <c r="W27" s="40"/>
      <c r="X27" s="40"/>
      <c r="Y27" s="41"/>
    </row>
    <row r="28" spans="1:25" ht="25.5" x14ac:dyDescent="0.25">
      <c r="A28" s="56" t="s">
        <v>129</v>
      </c>
      <c r="B28" s="11">
        <v>16</v>
      </c>
      <c r="C28" s="32" t="s">
        <v>130</v>
      </c>
      <c r="D28" s="32" t="s">
        <v>131</v>
      </c>
      <c r="E28" s="32" t="s">
        <v>87</v>
      </c>
      <c r="F28" s="32" t="s">
        <v>87</v>
      </c>
      <c r="G28" s="32" t="s">
        <v>87</v>
      </c>
      <c r="H28" s="33" t="s">
        <v>88</v>
      </c>
      <c r="I28" s="34">
        <v>150</v>
      </c>
      <c r="J28" s="60"/>
      <c r="K28" s="11">
        <v>1</v>
      </c>
      <c r="L28" s="35"/>
      <c r="M28" s="36"/>
      <c r="N28" s="37">
        <f>IF(M28&gt;0,ROUND(L28/M28,4),0)</f>
        <v>0</v>
      </c>
      <c r="O28" s="38"/>
      <c r="P28" s="39"/>
      <c r="Q28" s="37">
        <f>ROUND(ROUND(N28,4)*(1-O28),4)</f>
        <v>0</v>
      </c>
      <c r="R28" s="37">
        <f>ROUND(ROUND(Q28,4)*(1+P28),4)</f>
        <v>0</v>
      </c>
      <c r="S28" s="37">
        <f>ROUND($I28*Q28,4)</f>
        <v>0</v>
      </c>
      <c r="T28" s="37">
        <f>ROUND($I28*R28,4)</f>
        <v>0</v>
      </c>
      <c r="U28" s="40"/>
      <c r="V28" s="40"/>
      <c r="W28" s="40"/>
      <c r="X28" s="40"/>
      <c r="Y28" s="41"/>
    </row>
    <row r="29" spans="1:25" x14ac:dyDescent="0.25">
      <c r="A29" s="56" t="s">
        <v>132</v>
      </c>
      <c r="B29" s="11">
        <v>17</v>
      </c>
      <c r="C29" s="32" t="s">
        <v>133</v>
      </c>
      <c r="D29" s="32" t="s">
        <v>134</v>
      </c>
      <c r="E29" s="32" t="s">
        <v>87</v>
      </c>
      <c r="F29" s="32" t="s">
        <v>87</v>
      </c>
      <c r="G29" s="32" t="s">
        <v>87</v>
      </c>
      <c r="H29" s="33" t="s">
        <v>88</v>
      </c>
      <c r="I29" s="42">
        <v>4.5</v>
      </c>
      <c r="J29" s="60"/>
      <c r="K29" s="11">
        <v>1</v>
      </c>
      <c r="L29" s="35"/>
      <c r="M29" s="36"/>
      <c r="N29" s="37">
        <f>IF(M29&gt;0,ROUND(L29/M29,4),0)</f>
        <v>0</v>
      </c>
      <c r="O29" s="38"/>
      <c r="P29" s="39"/>
      <c r="Q29" s="37">
        <f>ROUND(ROUND(N29,4)*(1-O29),4)</f>
        <v>0</v>
      </c>
      <c r="R29" s="37">
        <f>ROUND(ROUND(Q29,4)*(1+P29),4)</f>
        <v>0</v>
      </c>
      <c r="S29" s="37">
        <f>ROUND($I29*Q29,4)</f>
        <v>0</v>
      </c>
      <c r="T29" s="37">
        <f>ROUND($I29*R29,4)</f>
        <v>0</v>
      </c>
      <c r="U29" s="40"/>
      <c r="V29" s="40"/>
      <c r="W29" s="40"/>
      <c r="X29" s="40"/>
      <c r="Y29" s="41"/>
    </row>
    <row r="30" spans="1:25" ht="25.5" x14ac:dyDescent="0.25">
      <c r="A30" s="56" t="s">
        <v>135</v>
      </c>
      <c r="B30" s="11">
        <v>18</v>
      </c>
      <c r="C30" s="32" t="s">
        <v>136</v>
      </c>
      <c r="D30" s="32" t="s">
        <v>137</v>
      </c>
      <c r="E30" s="32" t="s">
        <v>87</v>
      </c>
      <c r="F30" s="32" t="s">
        <v>87</v>
      </c>
      <c r="G30" s="32" t="s">
        <v>87</v>
      </c>
      <c r="H30" s="33" t="s">
        <v>88</v>
      </c>
      <c r="I30" s="34">
        <v>150</v>
      </c>
      <c r="J30" s="60"/>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13.5" thickBot="1" x14ac:dyDescent="0.3">
      <c r="A31" s="57" t="s">
        <v>87</v>
      </c>
      <c r="B31" s="13">
        <v>19</v>
      </c>
      <c r="C31" s="43" t="s">
        <v>138</v>
      </c>
      <c r="D31" s="43" t="s">
        <v>87</v>
      </c>
      <c r="E31" s="43" t="s">
        <v>87</v>
      </c>
      <c r="F31" s="43" t="s">
        <v>87</v>
      </c>
      <c r="G31" s="43" t="s">
        <v>87</v>
      </c>
      <c r="H31" s="44" t="s">
        <v>88</v>
      </c>
      <c r="I31" s="45">
        <v>150</v>
      </c>
      <c r="J31" s="61"/>
      <c r="K31" s="13">
        <v>1</v>
      </c>
      <c r="L31" s="46"/>
      <c r="M31" s="47"/>
      <c r="N31" s="48">
        <f>IF(M31&gt;0,ROUND(L31/M31,4),0)</f>
        <v>0</v>
      </c>
      <c r="O31" s="49"/>
      <c r="P31" s="50"/>
      <c r="Q31" s="48">
        <f>ROUND(ROUND(N31,4)*(1-O31),4)</f>
        <v>0</v>
      </c>
      <c r="R31" s="48">
        <f>ROUND(ROUND(Q31,4)*(1+P31),4)</f>
        <v>0</v>
      </c>
      <c r="S31" s="48">
        <f>ROUND($I31*Q31,4)</f>
        <v>0</v>
      </c>
      <c r="T31" s="48">
        <f>ROUND($I31*R31,4)</f>
        <v>0</v>
      </c>
      <c r="U31" s="51"/>
      <c r="V31" s="51"/>
      <c r="W31" s="51"/>
      <c r="X31" s="51"/>
      <c r="Y31" s="52"/>
    </row>
    <row r="32" spans="1:25" ht="13.5" thickBot="1" x14ac:dyDescent="0.3">
      <c r="R32" s="62" t="s">
        <v>139</v>
      </c>
      <c r="S32" s="63">
        <f>SUM(S13:S31)</f>
        <v>0</v>
      </c>
      <c r="T32" s="64">
        <f>SUM(T13:T31)</f>
        <v>0</v>
      </c>
    </row>
    <row r="34" spans="1:25" ht="13.5" thickBot="1" x14ac:dyDescent="0.3"/>
    <row r="35" spans="1:25" ht="13.5" thickBot="1" x14ac:dyDescent="0.3">
      <c r="A35" s="53" t="s">
        <v>54</v>
      </c>
      <c r="B35" s="58" t="s">
        <v>140</v>
      </c>
      <c r="C35" s="18" t="s">
        <v>141</v>
      </c>
      <c r="D35" s="18"/>
      <c r="E35" s="18"/>
      <c r="F35" s="18"/>
      <c r="G35" s="18"/>
      <c r="H35" s="18" t="s">
        <v>57</v>
      </c>
      <c r="I35" s="18"/>
      <c r="J35" s="8"/>
      <c r="K35" s="7"/>
      <c r="L35" s="18" t="s">
        <v>142</v>
      </c>
      <c r="M35" s="18"/>
      <c r="N35" s="18"/>
      <c r="O35" s="18"/>
      <c r="P35" s="18"/>
      <c r="Q35" s="18"/>
      <c r="R35" s="18"/>
      <c r="S35" s="18"/>
      <c r="T35" s="18"/>
      <c r="U35" s="18"/>
      <c r="V35" s="18"/>
      <c r="W35" s="18"/>
      <c r="X35" s="18"/>
      <c r="Y35" s="8"/>
    </row>
    <row r="36" spans="1:25" ht="51.75" thickBot="1" x14ac:dyDescent="0.3">
      <c r="A36" s="54" t="s">
        <v>59</v>
      </c>
      <c r="B36" s="19" t="s">
        <v>60</v>
      </c>
      <c r="C36" s="20" t="s">
        <v>61</v>
      </c>
      <c r="D36" s="20" t="s">
        <v>62</v>
      </c>
      <c r="E36" s="20" t="s">
        <v>63</v>
      </c>
      <c r="F36" s="20" t="s">
        <v>64</v>
      </c>
      <c r="G36" s="20" t="s">
        <v>65</v>
      </c>
      <c r="H36" s="20" t="s">
        <v>66</v>
      </c>
      <c r="I36" s="20" t="s">
        <v>67</v>
      </c>
      <c r="J36" s="21" t="s">
        <v>68</v>
      </c>
      <c r="K36" s="19" t="s">
        <v>69</v>
      </c>
      <c r="L36" s="20" t="s">
        <v>70</v>
      </c>
      <c r="M36" s="20" t="s">
        <v>71</v>
      </c>
      <c r="N36" s="20" t="s">
        <v>72</v>
      </c>
      <c r="O36" s="20" t="s">
        <v>73</v>
      </c>
      <c r="P36" s="20" t="s">
        <v>74</v>
      </c>
      <c r="Q36" s="20" t="s">
        <v>75</v>
      </c>
      <c r="R36" s="20" t="s">
        <v>76</v>
      </c>
      <c r="S36" s="20" t="s">
        <v>77</v>
      </c>
      <c r="T36" s="20" t="s">
        <v>78</v>
      </c>
      <c r="U36" s="20" t="s">
        <v>79</v>
      </c>
      <c r="V36" s="20" t="s">
        <v>80</v>
      </c>
      <c r="W36" s="20" t="s">
        <v>81</v>
      </c>
      <c r="X36" s="20" t="s">
        <v>82</v>
      </c>
      <c r="Y36" s="21" t="s">
        <v>83</v>
      </c>
    </row>
    <row r="37" spans="1:25" ht="51" x14ac:dyDescent="0.25">
      <c r="A37" s="55" t="s">
        <v>143</v>
      </c>
      <c r="B37" s="9">
        <v>1</v>
      </c>
      <c r="C37" s="22" t="s">
        <v>144</v>
      </c>
      <c r="D37" s="22" t="s">
        <v>145</v>
      </c>
      <c r="E37" s="22" t="s">
        <v>145</v>
      </c>
      <c r="F37" s="22" t="s">
        <v>87</v>
      </c>
      <c r="G37" s="22" t="s">
        <v>87</v>
      </c>
      <c r="H37" s="23" t="s">
        <v>88</v>
      </c>
      <c r="I37" s="24">
        <v>150</v>
      </c>
      <c r="J37" s="59"/>
      <c r="K37" s="9">
        <v>1</v>
      </c>
      <c r="L37" s="25"/>
      <c r="M37" s="26"/>
      <c r="N37" s="27">
        <f>IF(M37&gt;0,ROUND(L37/M37,4),0)</f>
        <v>0</v>
      </c>
      <c r="O37" s="28"/>
      <c r="P37" s="29"/>
      <c r="Q37" s="27">
        <f>ROUND(ROUND(N37,4)*(1-O37),4)</f>
        <v>0</v>
      </c>
      <c r="R37" s="27">
        <f>ROUND(ROUND(Q37,4)*(1+P37),4)</f>
        <v>0</v>
      </c>
      <c r="S37" s="27">
        <f>ROUND($I37*Q37,4)</f>
        <v>0</v>
      </c>
      <c r="T37" s="27">
        <f>ROUND($I37*R37,4)</f>
        <v>0</v>
      </c>
      <c r="U37" s="30"/>
      <c r="V37" s="30"/>
      <c r="W37" s="30"/>
      <c r="X37" s="30"/>
      <c r="Y37" s="31"/>
    </row>
    <row r="38" spans="1:25" ht="51" x14ac:dyDescent="0.25">
      <c r="A38" s="56" t="s">
        <v>87</v>
      </c>
      <c r="B38" s="11">
        <v>2</v>
      </c>
      <c r="C38" s="32" t="s">
        <v>146</v>
      </c>
      <c r="D38" s="32" t="s">
        <v>147</v>
      </c>
      <c r="E38" s="32" t="s">
        <v>87</v>
      </c>
      <c r="F38" s="32" t="s">
        <v>87</v>
      </c>
      <c r="G38" s="32" t="s">
        <v>87</v>
      </c>
      <c r="H38" s="33" t="s">
        <v>88</v>
      </c>
      <c r="I38" s="34">
        <v>15</v>
      </c>
      <c r="J38" s="60"/>
      <c r="K38" s="11">
        <v>1</v>
      </c>
      <c r="L38" s="35"/>
      <c r="M38" s="36"/>
      <c r="N38" s="37">
        <f>IF(M38&gt;0,ROUND(L38/M38,4),0)</f>
        <v>0</v>
      </c>
      <c r="O38" s="38"/>
      <c r="P38" s="39"/>
      <c r="Q38" s="37">
        <f>ROUND(ROUND(N38,4)*(1-O38),4)</f>
        <v>0</v>
      </c>
      <c r="R38" s="37">
        <f>ROUND(ROUND(Q38,4)*(1+P38),4)</f>
        <v>0</v>
      </c>
      <c r="S38" s="37">
        <f>ROUND($I38*Q38,4)</f>
        <v>0</v>
      </c>
      <c r="T38" s="37">
        <f>ROUND($I38*R38,4)</f>
        <v>0</v>
      </c>
      <c r="U38" s="40"/>
      <c r="V38" s="40"/>
      <c r="W38" s="40"/>
      <c r="X38" s="40"/>
      <c r="Y38" s="41"/>
    </row>
    <row r="39" spans="1:25" ht="51" x14ac:dyDescent="0.25">
      <c r="A39" s="56" t="s">
        <v>148</v>
      </c>
      <c r="B39" s="11">
        <v>3</v>
      </c>
      <c r="C39" s="32" t="s">
        <v>149</v>
      </c>
      <c r="D39" s="32" t="s">
        <v>150</v>
      </c>
      <c r="E39" s="32" t="s">
        <v>150</v>
      </c>
      <c r="F39" s="32" t="s">
        <v>87</v>
      </c>
      <c r="G39" s="32" t="s">
        <v>87</v>
      </c>
      <c r="H39" s="33" t="s">
        <v>88</v>
      </c>
      <c r="I39" s="34">
        <v>45</v>
      </c>
      <c r="J39" s="60"/>
      <c r="K39" s="11">
        <v>1</v>
      </c>
      <c r="L39" s="35"/>
      <c r="M39" s="36"/>
      <c r="N39" s="37">
        <f>IF(M39&gt;0,ROUND(L39/M39,4),0)</f>
        <v>0</v>
      </c>
      <c r="O39" s="38"/>
      <c r="P39" s="39"/>
      <c r="Q39" s="37">
        <f>ROUND(ROUND(N39,4)*(1-O39),4)</f>
        <v>0</v>
      </c>
      <c r="R39" s="37">
        <f>ROUND(ROUND(Q39,4)*(1+P39),4)</f>
        <v>0</v>
      </c>
      <c r="S39" s="37">
        <f>ROUND($I39*Q39,4)</f>
        <v>0</v>
      </c>
      <c r="T39" s="37">
        <f>ROUND($I39*R39,4)</f>
        <v>0</v>
      </c>
      <c r="U39" s="40"/>
      <c r="V39" s="40"/>
      <c r="W39" s="40"/>
      <c r="X39" s="40"/>
      <c r="Y39" s="41"/>
    </row>
    <row r="40" spans="1:25" ht="51" x14ac:dyDescent="0.25">
      <c r="A40" s="56" t="s">
        <v>151</v>
      </c>
      <c r="B40" s="11">
        <v>4</v>
      </c>
      <c r="C40" s="32" t="s">
        <v>152</v>
      </c>
      <c r="D40" s="32" t="s">
        <v>153</v>
      </c>
      <c r="E40" s="32" t="s">
        <v>153</v>
      </c>
      <c r="F40" s="32" t="s">
        <v>87</v>
      </c>
      <c r="G40" s="32" t="s">
        <v>87</v>
      </c>
      <c r="H40" s="33" t="s">
        <v>88</v>
      </c>
      <c r="I40" s="34">
        <v>45</v>
      </c>
      <c r="J40" s="60"/>
      <c r="K40" s="11">
        <v>1</v>
      </c>
      <c r="L40" s="35"/>
      <c r="M40" s="36"/>
      <c r="N40" s="37">
        <f>IF(M40&gt;0,ROUND(L40/M40,4),0)</f>
        <v>0</v>
      </c>
      <c r="O40" s="38"/>
      <c r="P40" s="39"/>
      <c r="Q40" s="37">
        <f>ROUND(ROUND(N40,4)*(1-O40),4)</f>
        <v>0</v>
      </c>
      <c r="R40" s="37">
        <f>ROUND(ROUND(Q40,4)*(1+P40),4)</f>
        <v>0</v>
      </c>
      <c r="S40" s="37">
        <f>ROUND($I40*Q40,4)</f>
        <v>0</v>
      </c>
      <c r="T40" s="37">
        <f>ROUND($I40*R40,4)</f>
        <v>0</v>
      </c>
      <c r="U40" s="40"/>
      <c r="V40" s="40"/>
      <c r="W40" s="40"/>
      <c r="X40" s="40"/>
      <c r="Y40" s="41"/>
    </row>
    <row r="41" spans="1:25" ht="38.25" x14ac:dyDescent="0.25">
      <c r="A41" s="56" t="s">
        <v>154</v>
      </c>
      <c r="B41" s="11">
        <v>5</v>
      </c>
      <c r="C41" s="32" t="s">
        <v>155</v>
      </c>
      <c r="D41" s="32" t="s">
        <v>156</v>
      </c>
      <c r="E41" s="32" t="s">
        <v>87</v>
      </c>
      <c r="F41" s="32" t="s">
        <v>87</v>
      </c>
      <c r="G41" s="32" t="s">
        <v>87</v>
      </c>
      <c r="H41" s="33" t="s">
        <v>88</v>
      </c>
      <c r="I41" s="34">
        <v>30</v>
      </c>
      <c r="J41" s="60"/>
      <c r="K41" s="11">
        <v>1</v>
      </c>
      <c r="L41" s="35"/>
      <c r="M41" s="36"/>
      <c r="N41" s="37">
        <f>IF(M41&gt;0,ROUND(L41/M41,4),0)</f>
        <v>0</v>
      </c>
      <c r="O41" s="38"/>
      <c r="P41" s="39"/>
      <c r="Q41" s="37">
        <f>ROUND(ROUND(N41,4)*(1-O41),4)</f>
        <v>0</v>
      </c>
      <c r="R41" s="37">
        <f>ROUND(ROUND(Q41,4)*(1+P41),4)</f>
        <v>0</v>
      </c>
      <c r="S41" s="37">
        <f>ROUND($I41*Q41,4)</f>
        <v>0</v>
      </c>
      <c r="T41" s="37">
        <f>ROUND($I41*R41,4)</f>
        <v>0</v>
      </c>
      <c r="U41" s="40"/>
      <c r="V41" s="40"/>
      <c r="W41" s="40"/>
      <c r="X41" s="40"/>
      <c r="Y41" s="41"/>
    </row>
    <row r="42" spans="1:25" ht="38.25" x14ac:dyDescent="0.25">
      <c r="A42" s="56" t="s">
        <v>157</v>
      </c>
      <c r="B42" s="11">
        <v>6</v>
      </c>
      <c r="C42" s="32" t="s">
        <v>158</v>
      </c>
      <c r="D42" s="32" t="s">
        <v>159</v>
      </c>
      <c r="E42" s="32" t="s">
        <v>87</v>
      </c>
      <c r="F42" s="32" t="s">
        <v>87</v>
      </c>
      <c r="G42" s="32" t="s">
        <v>87</v>
      </c>
      <c r="H42" s="33" t="s">
        <v>88</v>
      </c>
      <c r="I42" s="34">
        <v>45</v>
      </c>
      <c r="J42" s="60"/>
      <c r="K42" s="11">
        <v>1</v>
      </c>
      <c r="L42" s="35"/>
      <c r="M42" s="36"/>
      <c r="N42" s="37">
        <f>IF(M42&gt;0,ROUND(L42/M42,4),0)</f>
        <v>0</v>
      </c>
      <c r="O42" s="38"/>
      <c r="P42" s="39"/>
      <c r="Q42" s="37">
        <f>ROUND(ROUND(N42,4)*(1-O42),4)</f>
        <v>0</v>
      </c>
      <c r="R42" s="37">
        <f>ROUND(ROUND(Q42,4)*(1+P42),4)</f>
        <v>0</v>
      </c>
      <c r="S42" s="37">
        <f>ROUND($I42*Q42,4)</f>
        <v>0</v>
      </c>
      <c r="T42" s="37">
        <f>ROUND($I42*R42,4)</f>
        <v>0</v>
      </c>
      <c r="U42" s="40"/>
      <c r="V42" s="40"/>
      <c r="W42" s="40"/>
      <c r="X42" s="40"/>
      <c r="Y42" s="41"/>
    </row>
    <row r="43" spans="1:25" ht="38.25" x14ac:dyDescent="0.25">
      <c r="A43" s="56" t="s">
        <v>160</v>
      </c>
      <c r="B43" s="11">
        <v>7</v>
      </c>
      <c r="C43" s="32" t="s">
        <v>161</v>
      </c>
      <c r="D43" s="32" t="s">
        <v>162</v>
      </c>
      <c r="E43" s="32" t="s">
        <v>87</v>
      </c>
      <c r="F43" s="32" t="s">
        <v>87</v>
      </c>
      <c r="G43" s="32" t="s">
        <v>87</v>
      </c>
      <c r="H43" s="33" t="s">
        <v>88</v>
      </c>
      <c r="I43" s="34">
        <v>150</v>
      </c>
      <c r="J43" s="60"/>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38.25" x14ac:dyDescent="0.25">
      <c r="A44" s="56" t="s">
        <v>163</v>
      </c>
      <c r="B44" s="11">
        <v>8</v>
      </c>
      <c r="C44" s="32" t="s">
        <v>164</v>
      </c>
      <c r="D44" s="32" t="s">
        <v>165</v>
      </c>
      <c r="E44" s="32" t="s">
        <v>87</v>
      </c>
      <c r="F44" s="32" t="s">
        <v>87</v>
      </c>
      <c r="G44" s="32" t="s">
        <v>87</v>
      </c>
      <c r="H44" s="33" t="s">
        <v>88</v>
      </c>
      <c r="I44" s="42">
        <v>37.5</v>
      </c>
      <c r="J44" s="60"/>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38.25" x14ac:dyDescent="0.25">
      <c r="A45" s="56" t="s">
        <v>166</v>
      </c>
      <c r="B45" s="11">
        <v>9</v>
      </c>
      <c r="C45" s="32" t="s">
        <v>167</v>
      </c>
      <c r="D45" s="32" t="s">
        <v>168</v>
      </c>
      <c r="E45" s="32" t="s">
        <v>87</v>
      </c>
      <c r="F45" s="32" t="s">
        <v>87</v>
      </c>
      <c r="G45" s="32" t="s">
        <v>87</v>
      </c>
      <c r="H45" s="33" t="s">
        <v>88</v>
      </c>
      <c r="I45" s="34">
        <v>1500</v>
      </c>
      <c r="J45" s="60"/>
      <c r="K45" s="11">
        <v>1</v>
      </c>
      <c r="L45" s="35"/>
      <c r="M45" s="36"/>
      <c r="N45" s="37">
        <f>IF(M45&gt;0,ROUND(L45/M45,4),0)</f>
        <v>0</v>
      </c>
      <c r="O45" s="38"/>
      <c r="P45" s="39"/>
      <c r="Q45" s="37">
        <f>ROUND(ROUND(N45,4)*(1-O45),4)</f>
        <v>0</v>
      </c>
      <c r="R45" s="37">
        <f>ROUND(ROUND(Q45,4)*(1+P45),4)</f>
        <v>0</v>
      </c>
      <c r="S45" s="37">
        <f>ROUND($I45*Q45,4)</f>
        <v>0</v>
      </c>
      <c r="T45" s="37">
        <f>ROUND($I45*R45,4)</f>
        <v>0</v>
      </c>
      <c r="U45" s="40"/>
      <c r="V45" s="40"/>
      <c r="W45" s="40"/>
      <c r="X45" s="40"/>
      <c r="Y45" s="41"/>
    </row>
    <row r="46" spans="1:25" ht="38.25" x14ac:dyDescent="0.25">
      <c r="A46" s="56" t="s">
        <v>169</v>
      </c>
      <c r="B46" s="11">
        <v>10</v>
      </c>
      <c r="C46" s="32" t="s">
        <v>170</v>
      </c>
      <c r="D46" s="32" t="s">
        <v>171</v>
      </c>
      <c r="E46" s="32" t="s">
        <v>87</v>
      </c>
      <c r="F46" s="32" t="s">
        <v>87</v>
      </c>
      <c r="G46" s="32" t="s">
        <v>87</v>
      </c>
      <c r="H46" s="33" t="s">
        <v>88</v>
      </c>
      <c r="I46" s="34">
        <v>15</v>
      </c>
      <c r="J46" s="60"/>
      <c r="K46" s="11">
        <v>1</v>
      </c>
      <c r="L46" s="35"/>
      <c r="M46" s="36"/>
      <c r="N46" s="37">
        <f>IF(M46&gt;0,ROUND(L46/M46,4),0)</f>
        <v>0</v>
      </c>
      <c r="O46" s="38"/>
      <c r="P46" s="39"/>
      <c r="Q46" s="37">
        <f>ROUND(ROUND(N46,4)*(1-O46),4)</f>
        <v>0</v>
      </c>
      <c r="R46" s="37">
        <f>ROUND(ROUND(Q46,4)*(1+P46),4)</f>
        <v>0</v>
      </c>
      <c r="S46" s="37">
        <f>ROUND($I46*Q46,4)</f>
        <v>0</v>
      </c>
      <c r="T46" s="37">
        <f>ROUND($I46*R46,4)</f>
        <v>0</v>
      </c>
      <c r="U46" s="40"/>
      <c r="V46" s="40"/>
      <c r="W46" s="40"/>
      <c r="X46" s="40"/>
      <c r="Y46" s="41"/>
    </row>
    <row r="47" spans="1:25" x14ac:dyDescent="0.25">
      <c r="A47" s="56" t="s">
        <v>87</v>
      </c>
      <c r="B47" s="11">
        <v>11</v>
      </c>
      <c r="C47" s="32" t="s">
        <v>172</v>
      </c>
      <c r="D47" s="32" t="s">
        <v>173</v>
      </c>
      <c r="E47" s="32" t="s">
        <v>87</v>
      </c>
      <c r="F47" s="32" t="s">
        <v>87</v>
      </c>
      <c r="G47" s="32" t="s">
        <v>87</v>
      </c>
      <c r="H47" s="33" t="s">
        <v>88</v>
      </c>
      <c r="I47" s="34">
        <v>15</v>
      </c>
      <c r="J47" s="60"/>
      <c r="K47" s="11">
        <v>1</v>
      </c>
      <c r="L47" s="35"/>
      <c r="M47" s="36"/>
      <c r="N47" s="37">
        <f>IF(M47&gt;0,ROUND(L47/M47,4),0)</f>
        <v>0</v>
      </c>
      <c r="O47" s="38"/>
      <c r="P47" s="39"/>
      <c r="Q47" s="37">
        <f>ROUND(ROUND(N47,4)*(1-O47),4)</f>
        <v>0</v>
      </c>
      <c r="R47" s="37">
        <f>ROUND(ROUND(Q47,4)*(1+P47),4)</f>
        <v>0</v>
      </c>
      <c r="S47" s="37">
        <f>ROUND($I47*Q47,4)</f>
        <v>0</v>
      </c>
      <c r="T47" s="37">
        <f>ROUND($I47*R47,4)</f>
        <v>0</v>
      </c>
      <c r="U47" s="40"/>
      <c r="V47" s="40"/>
      <c r="W47" s="40"/>
      <c r="X47" s="40"/>
      <c r="Y47" s="41"/>
    </row>
    <row r="48" spans="1:25" ht="25.5" x14ac:dyDescent="0.25">
      <c r="A48" s="56" t="s">
        <v>87</v>
      </c>
      <c r="B48" s="11">
        <v>12</v>
      </c>
      <c r="C48" s="32" t="s">
        <v>174</v>
      </c>
      <c r="D48" s="32" t="s">
        <v>175</v>
      </c>
      <c r="E48" s="32" t="s">
        <v>87</v>
      </c>
      <c r="F48" s="32" t="s">
        <v>87</v>
      </c>
      <c r="G48" s="32" t="s">
        <v>87</v>
      </c>
      <c r="H48" s="33" t="s">
        <v>88</v>
      </c>
      <c r="I48" s="34">
        <v>15</v>
      </c>
      <c r="J48" s="60"/>
      <c r="K48" s="11">
        <v>1</v>
      </c>
      <c r="L48" s="35"/>
      <c r="M48" s="36"/>
      <c r="N48" s="37">
        <f>IF(M48&gt;0,ROUND(L48/M48,4),0)</f>
        <v>0</v>
      </c>
      <c r="O48" s="38"/>
      <c r="P48" s="39"/>
      <c r="Q48" s="37">
        <f>ROUND(ROUND(N48,4)*(1-O48),4)</f>
        <v>0</v>
      </c>
      <c r="R48" s="37">
        <f>ROUND(ROUND(Q48,4)*(1+P48),4)</f>
        <v>0</v>
      </c>
      <c r="S48" s="37">
        <f>ROUND($I48*Q48,4)</f>
        <v>0</v>
      </c>
      <c r="T48" s="37">
        <f>ROUND($I48*R48,4)</f>
        <v>0</v>
      </c>
      <c r="U48" s="40"/>
      <c r="V48" s="40"/>
      <c r="W48" s="40"/>
      <c r="X48" s="40"/>
      <c r="Y48" s="41"/>
    </row>
    <row r="49" spans="1:25" ht="114.75" x14ac:dyDescent="0.25">
      <c r="A49" s="56" t="s">
        <v>87</v>
      </c>
      <c r="B49" s="11">
        <v>13</v>
      </c>
      <c r="C49" s="32" t="s">
        <v>176</v>
      </c>
      <c r="D49" s="32" t="s">
        <v>177</v>
      </c>
      <c r="E49" s="32" t="s">
        <v>87</v>
      </c>
      <c r="F49" s="32" t="s">
        <v>87</v>
      </c>
      <c r="G49" s="32" t="s">
        <v>87</v>
      </c>
      <c r="H49" s="33" t="s">
        <v>88</v>
      </c>
      <c r="I49" s="34">
        <v>15</v>
      </c>
      <c r="J49" s="60"/>
      <c r="K49" s="11">
        <v>1</v>
      </c>
      <c r="L49" s="35"/>
      <c r="M49" s="36"/>
      <c r="N49" s="37">
        <f>IF(M49&gt;0,ROUND(L49/M49,4),0)</f>
        <v>0</v>
      </c>
      <c r="O49" s="38"/>
      <c r="P49" s="39"/>
      <c r="Q49" s="37">
        <f>ROUND(ROUND(N49,4)*(1-O49),4)</f>
        <v>0</v>
      </c>
      <c r="R49" s="37">
        <f>ROUND(ROUND(Q49,4)*(1+P49),4)</f>
        <v>0</v>
      </c>
      <c r="S49" s="37">
        <f>ROUND($I49*Q49,4)</f>
        <v>0</v>
      </c>
      <c r="T49" s="37">
        <f>ROUND($I49*R49,4)</f>
        <v>0</v>
      </c>
      <c r="U49" s="40"/>
      <c r="V49" s="40"/>
      <c r="W49" s="40"/>
      <c r="X49" s="40"/>
      <c r="Y49" s="41"/>
    </row>
    <row r="50" spans="1:25" ht="114.75" x14ac:dyDescent="0.25">
      <c r="A50" s="56" t="s">
        <v>178</v>
      </c>
      <c r="B50" s="11">
        <v>14</v>
      </c>
      <c r="C50" s="32" t="s">
        <v>179</v>
      </c>
      <c r="D50" s="32" t="s">
        <v>177</v>
      </c>
      <c r="E50" s="32" t="s">
        <v>87</v>
      </c>
      <c r="F50" s="32" t="s">
        <v>87</v>
      </c>
      <c r="G50" s="32" t="s">
        <v>87</v>
      </c>
      <c r="H50" s="33" t="s">
        <v>88</v>
      </c>
      <c r="I50" s="34">
        <v>15</v>
      </c>
      <c r="J50" s="60"/>
      <c r="K50" s="11">
        <v>1</v>
      </c>
      <c r="L50" s="35"/>
      <c r="M50" s="36"/>
      <c r="N50" s="37">
        <f>IF(M50&gt;0,ROUND(L50/M50,4),0)</f>
        <v>0</v>
      </c>
      <c r="O50" s="38"/>
      <c r="P50" s="39"/>
      <c r="Q50" s="37">
        <f>ROUND(ROUND(N50,4)*(1-O50),4)</f>
        <v>0</v>
      </c>
      <c r="R50" s="37">
        <f>ROUND(ROUND(Q50,4)*(1+P50),4)</f>
        <v>0</v>
      </c>
      <c r="S50" s="37">
        <f>ROUND($I50*Q50,4)</f>
        <v>0</v>
      </c>
      <c r="T50" s="37">
        <f>ROUND($I50*R50,4)</f>
        <v>0</v>
      </c>
      <c r="U50" s="40"/>
      <c r="V50" s="40"/>
      <c r="W50" s="40"/>
      <c r="X50" s="40"/>
      <c r="Y50" s="41"/>
    </row>
    <row r="51" spans="1:25" ht="114.75" x14ac:dyDescent="0.25">
      <c r="A51" s="56" t="s">
        <v>180</v>
      </c>
      <c r="B51" s="11">
        <v>15</v>
      </c>
      <c r="C51" s="32" t="s">
        <v>181</v>
      </c>
      <c r="D51" s="32" t="s">
        <v>177</v>
      </c>
      <c r="E51" s="32" t="s">
        <v>87</v>
      </c>
      <c r="F51" s="32" t="s">
        <v>87</v>
      </c>
      <c r="G51" s="32" t="s">
        <v>87</v>
      </c>
      <c r="H51" s="33" t="s">
        <v>88</v>
      </c>
      <c r="I51" s="34">
        <v>15</v>
      </c>
      <c r="J51" s="60"/>
      <c r="K51" s="11">
        <v>1</v>
      </c>
      <c r="L51" s="35"/>
      <c r="M51" s="36"/>
      <c r="N51" s="37">
        <f>IF(M51&gt;0,ROUND(L51/M51,4),0)</f>
        <v>0</v>
      </c>
      <c r="O51" s="38"/>
      <c r="P51" s="39"/>
      <c r="Q51" s="37">
        <f>ROUND(ROUND(N51,4)*(1-O51),4)</f>
        <v>0</v>
      </c>
      <c r="R51" s="37">
        <f>ROUND(ROUND(Q51,4)*(1+P51),4)</f>
        <v>0</v>
      </c>
      <c r="S51" s="37">
        <f>ROUND($I51*Q51,4)</f>
        <v>0</v>
      </c>
      <c r="T51" s="37">
        <f>ROUND($I51*R51,4)</f>
        <v>0</v>
      </c>
      <c r="U51" s="40"/>
      <c r="V51" s="40"/>
      <c r="W51" s="40"/>
      <c r="X51" s="40"/>
      <c r="Y51" s="41"/>
    </row>
    <row r="52" spans="1:25" ht="114.75" x14ac:dyDescent="0.25">
      <c r="A52" s="56" t="s">
        <v>182</v>
      </c>
      <c r="B52" s="11">
        <v>16</v>
      </c>
      <c r="C52" s="32" t="s">
        <v>183</v>
      </c>
      <c r="D52" s="32" t="s">
        <v>177</v>
      </c>
      <c r="E52" s="32" t="s">
        <v>87</v>
      </c>
      <c r="F52" s="32" t="s">
        <v>87</v>
      </c>
      <c r="G52" s="32" t="s">
        <v>87</v>
      </c>
      <c r="H52" s="33" t="s">
        <v>88</v>
      </c>
      <c r="I52" s="34">
        <v>15</v>
      </c>
      <c r="J52" s="60"/>
      <c r="K52" s="11">
        <v>1</v>
      </c>
      <c r="L52" s="35"/>
      <c r="M52" s="36"/>
      <c r="N52" s="37">
        <f>IF(M52&gt;0,ROUND(L52/M52,4),0)</f>
        <v>0</v>
      </c>
      <c r="O52" s="38"/>
      <c r="P52" s="39"/>
      <c r="Q52" s="37">
        <f>ROUND(ROUND(N52,4)*(1-O52),4)</f>
        <v>0</v>
      </c>
      <c r="R52" s="37">
        <f>ROUND(ROUND(Q52,4)*(1+P52),4)</f>
        <v>0</v>
      </c>
      <c r="S52" s="37">
        <f>ROUND($I52*Q52,4)</f>
        <v>0</v>
      </c>
      <c r="T52" s="37">
        <f>ROUND($I52*R52,4)</f>
        <v>0</v>
      </c>
      <c r="U52" s="40"/>
      <c r="V52" s="40"/>
      <c r="W52" s="40"/>
      <c r="X52" s="40"/>
      <c r="Y52" s="41"/>
    </row>
    <row r="53" spans="1:25" ht="114.75" x14ac:dyDescent="0.25">
      <c r="A53" s="56" t="s">
        <v>184</v>
      </c>
      <c r="B53" s="11">
        <v>17</v>
      </c>
      <c r="C53" s="32" t="s">
        <v>185</v>
      </c>
      <c r="D53" s="32" t="s">
        <v>186</v>
      </c>
      <c r="E53" s="32" t="s">
        <v>87</v>
      </c>
      <c r="F53" s="32" t="s">
        <v>87</v>
      </c>
      <c r="G53" s="32" t="s">
        <v>87</v>
      </c>
      <c r="H53" s="33" t="s">
        <v>88</v>
      </c>
      <c r="I53" s="34">
        <v>15</v>
      </c>
      <c r="J53" s="60"/>
      <c r="K53" s="11">
        <v>1</v>
      </c>
      <c r="L53" s="35"/>
      <c r="M53" s="36"/>
      <c r="N53" s="37">
        <f>IF(M53&gt;0,ROUND(L53/M53,4),0)</f>
        <v>0</v>
      </c>
      <c r="O53" s="38"/>
      <c r="P53" s="39"/>
      <c r="Q53" s="37">
        <f>ROUND(ROUND(N53,4)*(1-O53),4)</f>
        <v>0</v>
      </c>
      <c r="R53" s="37">
        <f>ROUND(ROUND(Q53,4)*(1+P53),4)</f>
        <v>0</v>
      </c>
      <c r="S53" s="37">
        <f>ROUND($I53*Q53,4)</f>
        <v>0</v>
      </c>
      <c r="T53" s="37">
        <f>ROUND($I53*R53,4)</f>
        <v>0</v>
      </c>
      <c r="U53" s="40"/>
      <c r="V53" s="40"/>
      <c r="W53" s="40"/>
      <c r="X53" s="40"/>
      <c r="Y53" s="41"/>
    </row>
    <row r="54" spans="1:25" ht="114.75" x14ac:dyDescent="0.25">
      <c r="A54" s="56" t="s">
        <v>187</v>
      </c>
      <c r="B54" s="11">
        <v>18</v>
      </c>
      <c r="C54" s="32" t="s">
        <v>188</v>
      </c>
      <c r="D54" s="32" t="s">
        <v>177</v>
      </c>
      <c r="E54" s="32" t="s">
        <v>87</v>
      </c>
      <c r="F54" s="32" t="s">
        <v>87</v>
      </c>
      <c r="G54" s="32" t="s">
        <v>87</v>
      </c>
      <c r="H54" s="33" t="s">
        <v>88</v>
      </c>
      <c r="I54" s="34">
        <v>600</v>
      </c>
      <c r="J54" s="60"/>
      <c r="K54" s="11">
        <v>1</v>
      </c>
      <c r="L54" s="35"/>
      <c r="M54" s="36"/>
      <c r="N54" s="37">
        <f>IF(M54&gt;0,ROUND(L54/M54,4),0)</f>
        <v>0</v>
      </c>
      <c r="O54" s="38"/>
      <c r="P54" s="39"/>
      <c r="Q54" s="37">
        <f>ROUND(ROUND(N54,4)*(1-O54),4)</f>
        <v>0</v>
      </c>
      <c r="R54" s="37">
        <f>ROUND(ROUND(Q54,4)*(1+P54),4)</f>
        <v>0</v>
      </c>
      <c r="S54" s="37">
        <f>ROUND($I54*Q54,4)</f>
        <v>0</v>
      </c>
      <c r="T54" s="37">
        <f>ROUND($I54*R54,4)</f>
        <v>0</v>
      </c>
      <c r="U54" s="40"/>
      <c r="V54" s="40"/>
      <c r="W54" s="40"/>
      <c r="X54" s="40"/>
      <c r="Y54" s="41"/>
    </row>
    <row r="55" spans="1:25" ht="127.5" x14ac:dyDescent="0.25">
      <c r="A55" s="56" t="s">
        <v>189</v>
      </c>
      <c r="B55" s="11">
        <v>19</v>
      </c>
      <c r="C55" s="32" t="s">
        <v>190</v>
      </c>
      <c r="D55" s="32" t="s">
        <v>191</v>
      </c>
      <c r="E55" s="32" t="s">
        <v>87</v>
      </c>
      <c r="F55" s="32" t="s">
        <v>87</v>
      </c>
      <c r="G55" s="32" t="s">
        <v>87</v>
      </c>
      <c r="H55" s="33" t="s">
        <v>88</v>
      </c>
      <c r="I55" s="34">
        <v>600</v>
      </c>
      <c r="J55" s="60"/>
      <c r="K55" s="11">
        <v>1</v>
      </c>
      <c r="L55" s="35"/>
      <c r="M55" s="36"/>
      <c r="N55" s="37">
        <f>IF(M55&gt;0,ROUND(L55/M55,4),0)</f>
        <v>0</v>
      </c>
      <c r="O55" s="38"/>
      <c r="P55" s="39"/>
      <c r="Q55" s="37">
        <f>ROUND(ROUND(N55,4)*(1-O55),4)</f>
        <v>0</v>
      </c>
      <c r="R55" s="37">
        <f>ROUND(ROUND(Q55,4)*(1+P55),4)</f>
        <v>0</v>
      </c>
      <c r="S55" s="37">
        <f>ROUND($I55*Q55,4)</f>
        <v>0</v>
      </c>
      <c r="T55" s="37">
        <f>ROUND($I55*R55,4)</f>
        <v>0</v>
      </c>
      <c r="U55" s="40"/>
      <c r="V55" s="40"/>
      <c r="W55" s="40"/>
      <c r="X55" s="40"/>
      <c r="Y55" s="41"/>
    </row>
    <row r="56" spans="1:25" ht="25.5" x14ac:dyDescent="0.25">
      <c r="A56" s="56" t="s">
        <v>192</v>
      </c>
      <c r="B56" s="11">
        <v>20</v>
      </c>
      <c r="C56" s="32" t="s">
        <v>193</v>
      </c>
      <c r="D56" s="32" t="s">
        <v>194</v>
      </c>
      <c r="E56" s="32" t="s">
        <v>87</v>
      </c>
      <c r="F56" s="32" t="s">
        <v>87</v>
      </c>
      <c r="G56" s="32" t="s">
        <v>87</v>
      </c>
      <c r="H56" s="33" t="s">
        <v>88</v>
      </c>
      <c r="I56" s="34">
        <v>600</v>
      </c>
      <c r="J56" s="60"/>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x14ac:dyDescent="0.25">
      <c r="A57" s="56" t="s">
        <v>195</v>
      </c>
      <c r="B57" s="11">
        <v>21</v>
      </c>
      <c r="C57" s="32" t="s">
        <v>196</v>
      </c>
      <c r="D57" s="32" t="s">
        <v>197</v>
      </c>
      <c r="E57" s="32" t="s">
        <v>87</v>
      </c>
      <c r="F57" s="32" t="s">
        <v>87</v>
      </c>
      <c r="G57" s="32" t="s">
        <v>87</v>
      </c>
      <c r="H57" s="33" t="s">
        <v>88</v>
      </c>
      <c r="I57" s="34">
        <v>1500</v>
      </c>
      <c r="J57" s="60"/>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26.25" thickBot="1" x14ac:dyDescent="0.3">
      <c r="A58" s="57" t="s">
        <v>198</v>
      </c>
      <c r="B58" s="13">
        <v>22</v>
      </c>
      <c r="C58" s="43" t="s">
        <v>199</v>
      </c>
      <c r="D58" s="43" t="s">
        <v>200</v>
      </c>
      <c r="E58" s="43" t="s">
        <v>201</v>
      </c>
      <c r="F58" s="43" t="s">
        <v>87</v>
      </c>
      <c r="G58" s="43" t="s">
        <v>87</v>
      </c>
      <c r="H58" s="44" t="s">
        <v>88</v>
      </c>
      <c r="I58" s="45">
        <v>300</v>
      </c>
      <c r="J58" s="61"/>
      <c r="K58" s="13">
        <v>1</v>
      </c>
      <c r="L58" s="46"/>
      <c r="M58" s="47"/>
      <c r="N58" s="48">
        <f>IF(M58&gt;0,ROUND(L58/M58,4),0)</f>
        <v>0</v>
      </c>
      <c r="O58" s="49"/>
      <c r="P58" s="50"/>
      <c r="Q58" s="48">
        <f>ROUND(ROUND(N58,4)*(1-O58),4)</f>
        <v>0</v>
      </c>
      <c r="R58" s="48">
        <f>ROUND(ROUND(Q58,4)*(1+P58),4)</f>
        <v>0</v>
      </c>
      <c r="S58" s="48">
        <f>ROUND($I58*Q58,4)</f>
        <v>0</v>
      </c>
      <c r="T58" s="48">
        <f>ROUND($I58*R58,4)</f>
        <v>0</v>
      </c>
      <c r="U58" s="51"/>
      <c r="V58" s="51"/>
      <c r="W58" s="51"/>
      <c r="X58" s="51"/>
      <c r="Y58" s="52"/>
    </row>
    <row r="59" spans="1:25" ht="13.5" thickBot="1" x14ac:dyDescent="0.3">
      <c r="R59" s="62" t="s">
        <v>139</v>
      </c>
      <c r="S59" s="63">
        <f>SUM(S37:S58)</f>
        <v>0</v>
      </c>
      <c r="T59" s="64">
        <f>SUM(T37:T58)</f>
        <v>0</v>
      </c>
    </row>
    <row r="61" spans="1:25" ht="13.5" thickBot="1" x14ac:dyDescent="0.3"/>
    <row r="62" spans="1:25" ht="13.5" thickBot="1" x14ac:dyDescent="0.3">
      <c r="A62" s="53" t="s">
        <v>54</v>
      </c>
      <c r="B62" s="58" t="s">
        <v>202</v>
      </c>
      <c r="C62" s="18" t="s">
        <v>203</v>
      </c>
      <c r="D62" s="18"/>
      <c r="E62" s="18"/>
      <c r="F62" s="18"/>
      <c r="G62" s="18"/>
      <c r="H62" s="18" t="s">
        <v>57</v>
      </c>
      <c r="I62" s="18"/>
      <c r="J62" s="8"/>
      <c r="K62" s="7"/>
      <c r="L62" s="18" t="s">
        <v>204</v>
      </c>
      <c r="M62" s="18"/>
      <c r="N62" s="18"/>
      <c r="O62" s="18"/>
      <c r="P62" s="18"/>
      <c r="Q62" s="18"/>
      <c r="R62" s="18"/>
      <c r="S62" s="18"/>
      <c r="T62" s="18"/>
      <c r="U62" s="18"/>
      <c r="V62" s="18"/>
      <c r="W62" s="18"/>
      <c r="X62" s="18"/>
      <c r="Y62" s="8"/>
    </row>
    <row r="63" spans="1:25" ht="51.75" thickBot="1" x14ac:dyDescent="0.3">
      <c r="A63" s="54" t="s">
        <v>59</v>
      </c>
      <c r="B63" s="19" t="s">
        <v>60</v>
      </c>
      <c r="C63" s="20" t="s">
        <v>61</v>
      </c>
      <c r="D63" s="20" t="s">
        <v>62</v>
      </c>
      <c r="E63" s="20" t="s">
        <v>63</v>
      </c>
      <c r="F63" s="20" t="s">
        <v>64</v>
      </c>
      <c r="G63" s="20" t="s">
        <v>65</v>
      </c>
      <c r="H63" s="20" t="s">
        <v>66</v>
      </c>
      <c r="I63" s="20" t="s">
        <v>67</v>
      </c>
      <c r="J63" s="21" t="s">
        <v>68</v>
      </c>
      <c r="K63" s="19" t="s">
        <v>69</v>
      </c>
      <c r="L63" s="20" t="s">
        <v>70</v>
      </c>
      <c r="M63" s="20" t="s">
        <v>71</v>
      </c>
      <c r="N63" s="20" t="s">
        <v>72</v>
      </c>
      <c r="O63" s="20" t="s">
        <v>73</v>
      </c>
      <c r="P63" s="20" t="s">
        <v>74</v>
      </c>
      <c r="Q63" s="20" t="s">
        <v>75</v>
      </c>
      <c r="R63" s="20" t="s">
        <v>76</v>
      </c>
      <c r="S63" s="20" t="s">
        <v>77</v>
      </c>
      <c r="T63" s="20" t="s">
        <v>78</v>
      </c>
      <c r="U63" s="20" t="s">
        <v>79</v>
      </c>
      <c r="V63" s="20" t="s">
        <v>80</v>
      </c>
      <c r="W63" s="20" t="s">
        <v>81</v>
      </c>
      <c r="X63" s="20" t="s">
        <v>82</v>
      </c>
      <c r="Y63" s="21" t="s">
        <v>83</v>
      </c>
    </row>
    <row r="64" spans="1:25" ht="51" x14ac:dyDescent="0.25">
      <c r="A64" s="55" t="s">
        <v>205</v>
      </c>
      <c r="B64" s="9">
        <v>1</v>
      </c>
      <c r="C64" s="22" t="s">
        <v>206</v>
      </c>
      <c r="D64" s="22" t="s">
        <v>207</v>
      </c>
      <c r="E64" s="22" t="s">
        <v>87</v>
      </c>
      <c r="F64" s="22" t="s">
        <v>87</v>
      </c>
      <c r="G64" s="22" t="s">
        <v>87</v>
      </c>
      <c r="H64" s="23" t="s">
        <v>88</v>
      </c>
      <c r="I64" s="24">
        <v>2310</v>
      </c>
      <c r="J64" s="59"/>
      <c r="K64" s="9">
        <v>1</v>
      </c>
      <c r="L64" s="25"/>
      <c r="M64" s="26"/>
      <c r="N64" s="27">
        <f>IF(M64&gt;0,ROUND(L64/M64,4),0)</f>
        <v>0</v>
      </c>
      <c r="O64" s="28"/>
      <c r="P64" s="29"/>
      <c r="Q64" s="27">
        <f>ROUND(ROUND(N64,4)*(1-O64),4)</f>
        <v>0</v>
      </c>
      <c r="R64" s="27">
        <f>ROUND(ROUND(Q64,4)*(1+P64),4)</f>
        <v>0</v>
      </c>
      <c r="S64" s="27">
        <f>ROUND($I64*Q64,4)</f>
        <v>0</v>
      </c>
      <c r="T64" s="27">
        <f>ROUND($I64*R64,4)</f>
        <v>0</v>
      </c>
      <c r="U64" s="30"/>
      <c r="V64" s="30"/>
      <c r="W64" s="30"/>
      <c r="X64" s="30"/>
      <c r="Y64" s="31"/>
    </row>
    <row r="65" spans="1:25" ht="51" x14ac:dyDescent="0.25">
      <c r="A65" s="56" t="s">
        <v>208</v>
      </c>
      <c r="B65" s="11">
        <v>2</v>
      </c>
      <c r="C65" s="32" t="s">
        <v>209</v>
      </c>
      <c r="D65" s="32" t="s">
        <v>210</v>
      </c>
      <c r="E65" s="32" t="s">
        <v>87</v>
      </c>
      <c r="F65" s="32" t="s">
        <v>87</v>
      </c>
      <c r="G65" s="32" t="s">
        <v>87</v>
      </c>
      <c r="H65" s="33" t="s">
        <v>88</v>
      </c>
      <c r="I65" s="34">
        <v>30</v>
      </c>
      <c r="J65" s="60"/>
      <c r="K65" s="11">
        <v>1</v>
      </c>
      <c r="L65" s="35"/>
      <c r="M65" s="36"/>
      <c r="N65" s="37">
        <f>IF(M65&gt;0,ROUND(L65/M65,4),0)</f>
        <v>0</v>
      </c>
      <c r="O65" s="38"/>
      <c r="P65" s="39"/>
      <c r="Q65" s="37">
        <f>ROUND(ROUND(N65,4)*(1-O65),4)</f>
        <v>0</v>
      </c>
      <c r="R65" s="37">
        <f>ROUND(ROUND(Q65,4)*(1+P65),4)</f>
        <v>0</v>
      </c>
      <c r="S65" s="37">
        <f>ROUND($I65*Q65,4)</f>
        <v>0</v>
      </c>
      <c r="T65" s="37">
        <f>ROUND($I65*R65,4)</f>
        <v>0</v>
      </c>
      <c r="U65" s="40"/>
      <c r="V65" s="40"/>
      <c r="W65" s="40"/>
      <c r="X65" s="40"/>
      <c r="Y65" s="41"/>
    </row>
    <row r="66" spans="1:25" ht="38.25" x14ac:dyDescent="0.25">
      <c r="A66" s="56" t="s">
        <v>211</v>
      </c>
      <c r="B66" s="11">
        <v>3</v>
      </c>
      <c r="C66" s="32" t="s">
        <v>212</v>
      </c>
      <c r="D66" s="32" t="s">
        <v>213</v>
      </c>
      <c r="E66" s="32" t="s">
        <v>87</v>
      </c>
      <c r="F66" s="32" t="s">
        <v>87</v>
      </c>
      <c r="G66" s="32" t="s">
        <v>87</v>
      </c>
      <c r="H66" s="33" t="s">
        <v>88</v>
      </c>
      <c r="I66" s="34">
        <v>7162</v>
      </c>
      <c r="J66" s="60"/>
      <c r="K66" s="11">
        <v>1</v>
      </c>
      <c r="L66" s="35"/>
      <c r="M66" s="36"/>
      <c r="N66" s="37">
        <f>IF(M66&gt;0,ROUND(L66/M66,4),0)</f>
        <v>0</v>
      </c>
      <c r="O66" s="38"/>
      <c r="P66" s="39"/>
      <c r="Q66" s="37">
        <f>ROUND(ROUND(N66,4)*(1-O66),4)</f>
        <v>0</v>
      </c>
      <c r="R66" s="37">
        <f>ROUND(ROUND(Q66,4)*(1+P66),4)</f>
        <v>0</v>
      </c>
      <c r="S66" s="37">
        <f>ROUND($I66*Q66,4)</f>
        <v>0</v>
      </c>
      <c r="T66" s="37">
        <f>ROUND($I66*R66,4)</f>
        <v>0</v>
      </c>
      <c r="U66" s="40"/>
      <c r="V66" s="40"/>
      <c r="W66" s="40"/>
      <c r="X66" s="40"/>
      <c r="Y66" s="41"/>
    </row>
    <row r="67" spans="1:25" ht="25.5" x14ac:dyDescent="0.25">
      <c r="A67" s="56" t="s">
        <v>214</v>
      </c>
      <c r="B67" s="11">
        <v>4</v>
      </c>
      <c r="C67" s="32" t="s">
        <v>215</v>
      </c>
      <c r="D67" s="32" t="s">
        <v>216</v>
      </c>
      <c r="E67" s="32" t="s">
        <v>87</v>
      </c>
      <c r="F67" s="32" t="s">
        <v>87</v>
      </c>
      <c r="G67" s="32" t="s">
        <v>87</v>
      </c>
      <c r="H67" s="33" t="s">
        <v>88</v>
      </c>
      <c r="I67" s="34">
        <v>135</v>
      </c>
      <c r="J67" s="60"/>
      <c r="K67" s="11">
        <v>1</v>
      </c>
      <c r="L67" s="35"/>
      <c r="M67" s="36"/>
      <c r="N67" s="37">
        <f>IF(M67&gt;0,ROUND(L67/M67,4),0)</f>
        <v>0</v>
      </c>
      <c r="O67" s="38"/>
      <c r="P67" s="39"/>
      <c r="Q67" s="37">
        <f>ROUND(ROUND(N67,4)*(1-O67),4)</f>
        <v>0</v>
      </c>
      <c r="R67" s="37">
        <f>ROUND(ROUND(Q67,4)*(1+P67),4)</f>
        <v>0</v>
      </c>
      <c r="S67" s="37">
        <f>ROUND($I67*Q67,4)</f>
        <v>0</v>
      </c>
      <c r="T67" s="37">
        <f>ROUND($I67*R67,4)</f>
        <v>0</v>
      </c>
      <c r="U67" s="40"/>
      <c r="V67" s="40"/>
      <c r="W67" s="40"/>
      <c r="X67" s="40"/>
      <c r="Y67" s="41"/>
    </row>
    <row r="68" spans="1:25" ht="63.75" x14ac:dyDescent="0.25">
      <c r="A68" s="56" t="s">
        <v>217</v>
      </c>
      <c r="B68" s="11">
        <v>5</v>
      </c>
      <c r="C68" s="32" t="s">
        <v>218</v>
      </c>
      <c r="D68" s="32" t="s">
        <v>219</v>
      </c>
      <c r="E68" s="32" t="s">
        <v>87</v>
      </c>
      <c r="F68" s="32" t="s">
        <v>87</v>
      </c>
      <c r="G68" s="32" t="s">
        <v>87</v>
      </c>
      <c r="H68" s="33" t="s">
        <v>88</v>
      </c>
      <c r="I68" s="34">
        <v>60</v>
      </c>
      <c r="J68" s="60"/>
      <c r="K68" s="11">
        <v>1</v>
      </c>
      <c r="L68" s="35"/>
      <c r="M68" s="36"/>
      <c r="N68" s="37">
        <f>IF(M68&gt;0,ROUND(L68/M68,4),0)</f>
        <v>0</v>
      </c>
      <c r="O68" s="38"/>
      <c r="P68" s="39"/>
      <c r="Q68" s="37">
        <f>ROUND(ROUND(N68,4)*(1-O68),4)</f>
        <v>0</v>
      </c>
      <c r="R68" s="37">
        <f>ROUND(ROUND(Q68,4)*(1+P68),4)</f>
        <v>0</v>
      </c>
      <c r="S68" s="37">
        <f>ROUND($I68*Q68,4)</f>
        <v>0</v>
      </c>
      <c r="T68" s="37">
        <f>ROUND($I68*R68,4)</f>
        <v>0</v>
      </c>
      <c r="U68" s="40"/>
      <c r="V68" s="40"/>
      <c r="W68" s="40"/>
      <c r="X68" s="40"/>
      <c r="Y68" s="41"/>
    </row>
    <row r="69" spans="1:25" ht="102" x14ac:dyDescent="0.25">
      <c r="A69" s="56" t="s">
        <v>220</v>
      </c>
      <c r="B69" s="11">
        <v>6</v>
      </c>
      <c r="C69" s="32" t="s">
        <v>221</v>
      </c>
      <c r="D69" s="32" t="s">
        <v>222</v>
      </c>
      <c r="E69" s="32" t="s">
        <v>87</v>
      </c>
      <c r="F69" s="32" t="s">
        <v>87</v>
      </c>
      <c r="G69" s="32" t="s">
        <v>87</v>
      </c>
      <c r="H69" s="33" t="s">
        <v>88</v>
      </c>
      <c r="I69" s="34">
        <v>12510</v>
      </c>
      <c r="J69" s="60"/>
      <c r="K69" s="11">
        <v>1</v>
      </c>
      <c r="L69" s="35"/>
      <c r="M69" s="36"/>
      <c r="N69" s="37">
        <f>IF(M69&gt;0,ROUND(L69/M69,4),0)</f>
        <v>0</v>
      </c>
      <c r="O69" s="38"/>
      <c r="P69" s="39"/>
      <c r="Q69" s="37">
        <f>ROUND(ROUND(N69,4)*(1-O69),4)</f>
        <v>0</v>
      </c>
      <c r="R69" s="37">
        <f>ROUND(ROUND(Q69,4)*(1+P69),4)</f>
        <v>0</v>
      </c>
      <c r="S69" s="37">
        <f>ROUND($I69*Q69,4)</f>
        <v>0</v>
      </c>
      <c r="T69" s="37">
        <f>ROUND($I69*R69,4)</f>
        <v>0</v>
      </c>
      <c r="U69" s="40"/>
      <c r="V69" s="40"/>
      <c r="W69" s="40"/>
      <c r="X69" s="40"/>
      <c r="Y69" s="41"/>
    </row>
    <row r="70" spans="1:25" ht="51" x14ac:dyDescent="0.25">
      <c r="A70" s="56" t="s">
        <v>223</v>
      </c>
      <c r="B70" s="11">
        <v>7</v>
      </c>
      <c r="C70" s="32" t="s">
        <v>224</v>
      </c>
      <c r="D70" s="32" t="s">
        <v>225</v>
      </c>
      <c r="E70" s="32" t="s">
        <v>87</v>
      </c>
      <c r="F70" s="32" t="s">
        <v>87</v>
      </c>
      <c r="G70" s="32" t="s">
        <v>87</v>
      </c>
      <c r="H70" s="33" t="s">
        <v>88</v>
      </c>
      <c r="I70" s="34">
        <v>4860</v>
      </c>
      <c r="J70" s="60"/>
      <c r="K70" s="11">
        <v>1</v>
      </c>
      <c r="L70" s="35"/>
      <c r="M70" s="36"/>
      <c r="N70" s="37">
        <f>IF(M70&gt;0,ROUND(L70/M70,4),0)</f>
        <v>0</v>
      </c>
      <c r="O70" s="38"/>
      <c r="P70" s="39"/>
      <c r="Q70" s="37">
        <f>ROUND(ROUND(N70,4)*(1-O70),4)</f>
        <v>0</v>
      </c>
      <c r="R70" s="37">
        <f>ROUND(ROUND(Q70,4)*(1+P70),4)</f>
        <v>0</v>
      </c>
      <c r="S70" s="37">
        <f>ROUND($I70*Q70,4)</f>
        <v>0</v>
      </c>
      <c r="T70" s="37">
        <f>ROUND($I70*R70,4)</f>
        <v>0</v>
      </c>
      <c r="U70" s="40"/>
      <c r="V70" s="40"/>
      <c r="W70" s="40"/>
      <c r="X70" s="40"/>
      <c r="Y70" s="41"/>
    </row>
    <row r="71" spans="1:25" ht="25.5" x14ac:dyDescent="0.25">
      <c r="A71" s="56" t="s">
        <v>226</v>
      </c>
      <c r="B71" s="11">
        <v>8</v>
      </c>
      <c r="C71" s="32" t="s">
        <v>227</v>
      </c>
      <c r="D71" s="32" t="s">
        <v>228</v>
      </c>
      <c r="E71" s="32" t="s">
        <v>87</v>
      </c>
      <c r="F71" s="32" t="s">
        <v>87</v>
      </c>
      <c r="G71" s="32" t="s">
        <v>87</v>
      </c>
      <c r="H71" s="33" t="s">
        <v>88</v>
      </c>
      <c r="I71" s="34">
        <v>367</v>
      </c>
      <c r="J71" s="60"/>
      <c r="K71" s="11">
        <v>1</v>
      </c>
      <c r="L71" s="35"/>
      <c r="M71" s="36"/>
      <c r="N71" s="37">
        <f>IF(M71&gt;0,ROUND(L71/M71,4),0)</f>
        <v>0</v>
      </c>
      <c r="O71" s="38"/>
      <c r="P71" s="39"/>
      <c r="Q71" s="37">
        <f>ROUND(ROUND(N71,4)*(1-O71),4)</f>
        <v>0</v>
      </c>
      <c r="R71" s="37">
        <f>ROUND(ROUND(Q71,4)*(1+P71),4)</f>
        <v>0</v>
      </c>
      <c r="S71" s="37">
        <f>ROUND($I71*Q71,4)</f>
        <v>0</v>
      </c>
      <c r="T71" s="37">
        <f>ROUND($I71*R71,4)</f>
        <v>0</v>
      </c>
      <c r="U71" s="40"/>
      <c r="V71" s="40"/>
      <c r="W71" s="40"/>
      <c r="X71" s="40"/>
      <c r="Y71" s="41"/>
    </row>
    <row r="72" spans="1:25" ht="25.5" x14ac:dyDescent="0.25">
      <c r="A72" s="56" t="s">
        <v>229</v>
      </c>
      <c r="B72" s="11">
        <v>9</v>
      </c>
      <c r="C72" s="32" t="s">
        <v>230</v>
      </c>
      <c r="D72" s="32" t="s">
        <v>231</v>
      </c>
      <c r="E72" s="32" t="s">
        <v>87</v>
      </c>
      <c r="F72" s="32" t="s">
        <v>87</v>
      </c>
      <c r="G72" s="32" t="s">
        <v>87</v>
      </c>
      <c r="H72" s="33" t="s">
        <v>88</v>
      </c>
      <c r="I72" s="34">
        <v>420</v>
      </c>
      <c r="J72" s="60"/>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51" x14ac:dyDescent="0.25">
      <c r="A73" s="56" t="s">
        <v>232</v>
      </c>
      <c r="B73" s="11">
        <v>10</v>
      </c>
      <c r="C73" s="32" t="s">
        <v>233</v>
      </c>
      <c r="D73" s="32" t="s">
        <v>234</v>
      </c>
      <c r="E73" s="32" t="s">
        <v>87</v>
      </c>
      <c r="F73" s="32" t="s">
        <v>87</v>
      </c>
      <c r="G73" s="32" t="s">
        <v>87</v>
      </c>
      <c r="H73" s="33" t="s">
        <v>88</v>
      </c>
      <c r="I73" s="34">
        <v>4350</v>
      </c>
      <c r="J73" s="60"/>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76.5" x14ac:dyDescent="0.25">
      <c r="A74" s="56" t="s">
        <v>235</v>
      </c>
      <c r="B74" s="11">
        <v>11</v>
      </c>
      <c r="C74" s="32" t="s">
        <v>236</v>
      </c>
      <c r="D74" s="32" t="s">
        <v>237</v>
      </c>
      <c r="E74" s="32" t="s">
        <v>87</v>
      </c>
      <c r="F74" s="32" t="s">
        <v>87</v>
      </c>
      <c r="G74" s="32" t="s">
        <v>87</v>
      </c>
      <c r="H74" s="33" t="s">
        <v>88</v>
      </c>
      <c r="I74" s="34">
        <v>45</v>
      </c>
      <c r="J74" s="60"/>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25.5" x14ac:dyDescent="0.25">
      <c r="A75" s="56" t="s">
        <v>238</v>
      </c>
      <c r="B75" s="11">
        <v>12</v>
      </c>
      <c r="C75" s="32" t="s">
        <v>239</v>
      </c>
      <c r="D75" s="32" t="s">
        <v>240</v>
      </c>
      <c r="E75" s="32" t="s">
        <v>87</v>
      </c>
      <c r="F75" s="32" t="s">
        <v>87</v>
      </c>
      <c r="G75" s="32" t="s">
        <v>87</v>
      </c>
      <c r="H75" s="33" t="s">
        <v>88</v>
      </c>
      <c r="I75" s="34">
        <v>630</v>
      </c>
      <c r="J75" s="60"/>
      <c r="K75" s="11">
        <v>1</v>
      </c>
      <c r="L75" s="35"/>
      <c r="M75" s="36"/>
      <c r="N75" s="37">
        <f>IF(M75&gt;0,ROUND(L75/M75,4),0)</f>
        <v>0</v>
      </c>
      <c r="O75" s="38"/>
      <c r="P75" s="39"/>
      <c r="Q75" s="37">
        <f>ROUND(ROUND(N75,4)*(1-O75),4)</f>
        <v>0</v>
      </c>
      <c r="R75" s="37">
        <f>ROUND(ROUND(Q75,4)*(1+P75),4)</f>
        <v>0</v>
      </c>
      <c r="S75" s="37">
        <f>ROUND($I75*Q75,4)</f>
        <v>0</v>
      </c>
      <c r="T75" s="37">
        <f>ROUND($I75*R75,4)</f>
        <v>0</v>
      </c>
      <c r="U75" s="40"/>
      <c r="V75" s="40"/>
      <c r="W75" s="40"/>
      <c r="X75" s="40"/>
      <c r="Y75" s="41"/>
    </row>
    <row r="76" spans="1:25" ht="51" x14ac:dyDescent="0.25">
      <c r="A76" s="56" t="s">
        <v>238</v>
      </c>
      <c r="B76" s="11">
        <v>13</v>
      </c>
      <c r="C76" s="32" t="s">
        <v>241</v>
      </c>
      <c r="D76" s="32" t="s">
        <v>242</v>
      </c>
      <c r="E76" s="32" t="s">
        <v>87</v>
      </c>
      <c r="F76" s="32" t="s">
        <v>87</v>
      </c>
      <c r="G76" s="32" t="s">
        <v>87</v>
      </c>
      <c r="H76" s="33" t="s">
        <v>88</v>
      </c>
      <c r="I76" s="34">
        <v>150</v>
      </c>
      <c r="J76" s="60"/>
      <c r="K76" s="11">
        <v>1</v>
      </c>
      <c r="L76" s="35"/>
      <c r="M76" s="36"/>
      <c r="N76" s="37">
        <f>IF(M76&gt;0,ROUND(L76/M76,4),0)</f>
        <v>0</v>
      </c>
      <c r="O76" s="38"/>
      <c r="P76" s="39"/>
      <c r="Q76" s="37">
        <f>ROUND(ROUND(N76,4)*(1-O76),4)</f>
        <v>0</v>
      </c>
      <c r="R76" s="37">
        <f>ROUND(ROUND(Q76,4)*(1+P76),4)</f>
        <v>0</v>
      </c>
      <c r="S76" s="37">
        <f>ROUND($I76*Q76,4)</f>
        <v>0</v>
      </c>
      <c r="T76" s="37">
        <f>ROUND($I76*R76,4)</f>
        <v>0</v>
      </c>
      <c r="U76" s="40"/>
      <c r="V76" s="40"/>
      <c r="W76" s="40"/>
      <c r="X76" s="40"/>
      <c r="Y76" s="41"/>
    </row>
    <row r="77" spans="1:25" ht="25.5" x14ac:dyDescent="0.25">
      <c r="A77" s="56" t="s">
        <v>238</v>
      </c>
      <c r="B77" s="11">
        <v>14</v>
      </c>
      <c r="C77" s="32" t="s">
        <v>243</v>
      </c>
      <c r="D77" s="32" t="s">
        <v>244</v>
      </c>
      <c r="E77" s="32" t="s">
        <v>87</v>
      </c>
      <c r="F77" s="32" t="s">
        <v>87</v>
      </c>
      <c r="G77" s="32" t="s">
        <v>87</v>
      </c>
      <c r="H77" s="33" t="s">
        <v>88</v>
      </c>
      <c r="I77" s="34">
        <v>300</v>
      </c>
      <c r="J77" s="60"/>
      <c r="K77" s="11">
        <v>1</v>
      </c>
      <c r="L77" s="35"/>
      <c r="M77" s="36"/>
      <c r="N77" s="37">
        <f>IF(M77&gt;0,ROUND(L77/M77,4),0)</f>
        <v>0</v>
      </c>
      <c r="O77" s="38"/>
      <c r="P77" s="39"/>
      <c r="Q77" s="37">
        <f>ROUND(ROUND(N77,4)*(1-O77),4)</f>
        <v>0</v>
      </c>
      <c r="R77" s="37">
        <f>ROUND(ROUND(Q77,4)*(1+P77),4)</f>
        <v>0</v>
      </c>
      <c r="S77" s="37">
        <f>ROUND($I77*Q77,4)</f>
        <v>0</v>
      </c>
      <c r="T77" s="37">
        <f>ROUND($I77*R77,4)</f>
        <v>0</v>
      </c>
      <c r="U77" s="40"/>
      <c r="V77" s="40"/>
      <c r="W77" s="40"/>
      <c r="X77" s="40"/>
      <c r="Y77" s="41"/>
    </row>
    <row r="78" spans="1:25" ht="25.5" x14ac:dyDescent="0.25">
      <c r="A78" s="56" t="s">
        <v>245</v>
      </c>
      <c r="B78" s="11">
        <v>15</v>
      </c>
      <c r="C78" s="32" t="s">
        <v>246</v>
      </c>
      <c r="D78" s="32" t="s">
        <v>247</v>
      </c>
      <c r="E78" s="32" t="s">
        <v>87</v>
      </c>
      <c r="F78" s="32" t="s">
        <v>87</v>
      </c>
      <c r="G78" s="32" t="s">
        <v>87</v>
      </c>
      <c r="H78" s="33" t="s">
        <v>88</v>
      </c>
      <c r="I78" s="34">
        <v>120</v>
      </c>
      <c r="J78" s="60"/>
      <c r="K78" s="11">
        <v>1</v>
      </c>
      <c r="L78" s="35"/>
      <c r="M78" s="36"/>
      <c r="N78" s="37">
        <f>IF(M78&gt;0,ROUND(L78/M78,4),0)</f>
        <v>0</v>
      </c>
      <c r="O78" s="38"/>
      <c r="P78" s="39"/>
      <c r="Q78" s="37">
        <f>ROUND(ROUND(N78,4)*(1-O78),4)</f>
        <v>0</v>
      </c>
      <c r="R78" s="37">
        <f>ROUND(ROUND(Q78,4)*(1+P78),4)</f>
        <v>0</v>
      </c>
      <c r="S78" s="37">
        <f>ROUND($I78*Q78,4)</f>
        <v>0</v>
      </c>
      <c r="T78" s="37">
        <f>ROUND($I78*R78,4)</f>
        <v>0</v>
      </c>
      <c r="U78" s="40"/>
      <c r="V78" s="40"/>
      <c r="W78" s="40"/>
      <c r="X78" s="40"/>
      <c r="Y78" s="41"/>
    </row>
    <row r="79" spans="1:25" ht="77.25" thickBot="1" x14ac:dyDescent="0.3">
      <c r="A79" s="57" t="s">
        <v>238</v>
      </c>
      <c r="B79" s="13">
        <v>16</v>
      </c>
      <c r="C79" s="43" t="s">
        <v>248</v>
      </c>
      <c r="D79" s="43" t="s">
        <v>249</v>
      </c>
      <c r="E79" s="43" t="s">
        <v>250</v>
      </c>
      <c r="F79" s="43" t="s">
        <v>87</v>
      </c>
      <c r="G79" s="43" t="s">
        <v>87</v>
      </c>
      <c r="H79" s="44" t="s">
        <v>88</v>
      </c>
      <c r="I79" s="45">
        <v>30</v>
      </c>
      <c r="J79" s="61"/>
      <c r="K79" s="13">
        <v>1</v>
      </c>
      <c r="L79" s="46"/>
      <c r="M79" s="47"/>
      <c r="N79" s="48">
        <f>IF(M79&gt;0,ROUND(L79/M79,4),0)</f>
        <v>0</v>
      </c>
      <c r="O79" s="49"/>
      <c r="P79" s="50"/>
      <c r="Q79" s="48">
        <f>ROUND(ROUND(N79,4)*(1-O79),4)</f>
        <v>0</v>
      </c>
      <c r="R79" s="48">
        <f>ROUND(ROUND(Q79,4)*(1+P79),4)</f>
        <v>0</v>
      </c>
      <c r="S79" s="48">
        <f>ROUND($I79*Q79,4)</f>
        <v>0</v>
      </c>
      <c r="T79" s="48">
        <f>ROUND($I79*R79,4)</f>
        <v>0</v>
      </c>
      <c r="U79" s="51"/>
      <c r="V79" s="51"/>
      <c r="W79" s="51"/>
      <c r="X79" s="51"/>
      <c r="Y79" s="52"/>
    </row>
    <row r="80" spans="1:25" ht="13.5" thickBot="1" x14ac:dyDescent="0.3">
      <c r="R80" s="62" t="s">
        <v>139</v>
      </c>
      <c r="S80" s="63">
        <f>SUM(S64:S79)</f>
        <v>0</v>
      </c>
      <c r="T80" s="64">
        <f>SUM(T64:T79)</f>
        <v>0</v>
      </c>
    </row>
    <row r="82" spans="1:25" ht="13.5" thickBot="1" x14ac:dyDescent="0.3"/>
    <row r="83" spans="1:25" ht="13.5" thickBot="1" x14ac:dyDescent="0.3">
      <c r="A83" s="53" t="s">
        <v>54</v>
      </c>
      <c r="B83" s="58" t="s">
        <v>251</v>
      </c>
      <c r="C83" s="18" t="s">
        <v>252</v>
      </c>
      <c r="D83" s="18"/>
      <c r="E83" s="18"/>
      <c r="F83" s="18"/>
      <c r="G83" s="18"/>
      <c r="H83" s="18" t="s">
        <v>57</v>
      </c>
      <c r="I83" s="18"/>
      <c r="J83" s="8"/>
      <c r="K83" s="7"/>
      <c r="L83" s="18" t="s">
        <v>253</v>
      </c>
      <c r="M83" s="18"/>
      <c r="N83" s="18"/>
      <c r="O83" s="18"/>
      <c r="P83" s="18"/>
      <c r="Q83" s="18"/>
      <c r="R83" s="18"/>
      <c r="S83" s="18"/>
      <c r="T83" s="18"/>
      <c r="U83" s="18"/>
      <c r="V83" s="18"/>
      <c r="W83" s="18"/>
      <c r="X83" s="18"/>
      <c r="Y83" s="8"/>
    </row>
    <row r="84" spans="1:25" ht="51.75" thickBot="1" x14ac:dyDescent="0.3">
      <c r="A84" s="54" t="s">
        <v>59</v>
      </c>
      <c r="B84" s="19" t="s">
        <v>60</v>
      </c>
      <c r="C84" s="20" t="s">
        <v>61</v>
      </c>
      <c r="D84" s="20" t="s">
        <v>62</v>
      </c>
      <c r="E84" s="20" t="s">
        <v>63</v>
      </c>
      <c r="F84" s="20" t="s">
        <v>64</v>
      </c>
      <c r="G84" s="20" t="s">
        <v>65</v>
      </c>
      <c r="H84" s="20" t="s">
        <v>66</v>
      </c>
      <c r="I84" s="20" t="s">
        <v>67</v>
      </c>
      <c r="J84" s="21" t="s">
        <v>68</v>
      </c>
      <c r="K84" s="19" t="s">
        <v>69</v>
      </c>
      <c r="L84" s="20" t="s">
        <v>70</v>
      </c>
      <c r="M84" s="20" t="s">
        <v>71</v>
      </c>
      <c r="N84" s="20" t="s">
        <v>72</v>
      </c>
      <c r="O84" s="20" t="s">
        <v>73</v>
      </c>
      <c r="P84" s="20" t="s">
        <v>74</v>
      </c>
      <c r="Q84" s="20" t="s">
        <v>75</v>
      </c>
      <c r="R84" s="20" t="s">
        <v>76</v>
      </c>
      <c r="S84" s="20" t="s">
        <v>77</v>
      </c>
      <c r="T84" s="20" t="s">
        <v>78</v>
      </c>
      <c r="U84" s="20" t="s">
        <v>79</v>
      </c>
      <c r="V84" s="20" t="s">
        <v>80</v>
      </c>
      <c r="W84" s="20" t="s">
        <v>81</v>
      </c>
      <c r="X84" s="20" t="s">
        <v>82</v>
      </c>
      <c r="Y84" s="21" t="s">
        <v>83</v>
      </c>
    </row>
    <row r="85" spans="1:25" ht="25.5" x14ac:dyDescent="0.25">
      <c r="A85" s="55" t="s">
        <v>254</v>
      </c>
      <c r="B85" s="9">
        <v>1</v>
      </c>
      <c r="C85" s="22" t="s">
        <v>255</v>
      </c>
      <c r="D85" s="22" t="s">
        <v>256</v>
      </c>
      <c r="E85" s="22" t="s">
        <v>87</v>
      </c>
      <c r="F85" s="22" t="s">
        <v>87</v>
      </c>
      <c r="G85" s="22" t="s">
        <v>87</v>
      </c>
      <c r="H85" s="23" t="s">
        <v>88</v>
      </c>
      <c r="I85" s="24">
        <v>1312</v>
      </c>
      <c r="J85" s="59"/>
      <c r="K85" s="9">
        <v>1</v>
      </c>
      <c r="L85" s="25"/>
      <c r="M85" s="26"/>
      <c r="N85" s="27">
        <f>IF(M85&gt;0,ROUND(L85/M85,4),0)</f>
        <v>0</v>
      </c>
      <c r="O85" s="28"/>
      <c r="P85" s="29"/>
      <c r="Q85" s="27">
        <f>ROUND(ROUND(N85,4)*(1-O85),4)</f>
        <v>0</v>
      </c>
      <c r="R85" s="27">
        <f>ROUND(ROUND(Q85,4)*(1+P85),4)</f>
        <v>0</v>
      </c>
      <c r="S85" s="27">
        <f>ROUND($I85*Q85,4)</f>
        <v>0</v>
      </c>
      <c r="T85" s="27">
        <f>ROUND($I85*R85,4)</f>
        <v>0</v>
      </c>
      <c r="U85" s="30"/>
      <c r="V85" s="30"/>
      <c r="W85" s="30"/>
      <c r="X85" s="30"/>
      <c r="Y85" s="31"/>
    </row>
    <row r="86" spans="1:25" ht="51" x14ac:dyDescent="0.25">
      <c r="A86" s="56" t="s">
        <v>257</v>
      </c>
      <c r="B86" s="11">
        <v>2</v>
      </c>
      <c r="C86" s="32" t="s">
        <v>258</v>
      </c>
      <c r="D86" s="32" t="s">
        <v>259</v>
      </c>
      <c r="E86" s="32" t="s">
        <v>87</v>
      </c>
      <c r="F86" s="32" t="s">
        <v>87</v>
      </c>
      <c r="G86" s="32" t="s">
        <v>87</v>
      </c>
      <c r="H86" s="33" t="s">
        <v>88</v>
      </c>
      <c r="I86" s="34">
        <v>120</v>
      </c>
      <c r="J86" s="60"/>
      <c r="K86" s="11">
        <v>1</v>
      </c>
      <c r="L86" s="35"/>
      <c r="M86" s="36"/>
      <c r="N86" s="37">
        <f>IF(M86&gt;0,ROUND(L86/M86,4),0)</f>
        <v>0</v>
      </c>
      <c r="O86" s="38"/>
      <c r="P86" s="39"/>
      <c r="Q86" s="37">
        <f>ROUND(ROUND(N86,4)*(1-O86),4)</f>
        <v>0</v>
      </c>
      <c r="R86" s="37">
        <f>ROUND(ROUND(Q86,4)*(1+P86),4)</f>
        <v>0</v>
      </c>
      <c r="S86" s="37">
        <f>ROUND($I86*Q86,4)</f>
        <v>0</v>
      </c>
      <c r="T86" s="37">
        <f>ROUND($I86*R86,4)</f>
        <v>0</v>
      </c>
      <c r="U86" s="40"/>
      <c r="V86" s="40"/>
      <c r="W86" s="40"/>
      <c r="X86" s="40"/>
      <c r="Y86" s="41"/>
    </row>
    <row r="87" spans="1:25" ht="51" x14ac:dyDescent="0.25">
      <c r="A87" s="56" t="s">
        <v>260</v>
      </c>
      <c r="B87" s="11">
        <v>3</v>
      </c>
      <c r="C87" s="32" t="s">
        <v>261</v>
      </c>
      <c r="D87" s="32" t="s">
        <v>262</v>
      </c>
      <c r="E87" s="32" t="s">
        <v>87</v>
      </c>
      <c r="F87" s="32" t="s">
        <v>87</v>
      </c>
      <c r="G87" s="32" t="s">
        <v>87</v>
      </c>
      <c r="H87" s="33" t="s">
        <v>88</v>
      </c>
      <c r="I87" s="34">
        <v>60</v>
      </c>
      <c r="J87" s="60"/>
      <c r="K87" s="11">
        <v>1</v>
      </c>
      <c r="L87" s="35"/>
      <c r="M87" s="36"/>
      <c r="N87" s="37">
        <f>IF(M87&gt;0,ROUND(L87/M87,4),0)</f>
        <v>0</v>
      </c>
      <c r="O87" s="38"/>
      <c r="P87" s="39"/>
      <c r="Q87" s="37">
        <f>ROUND(ROUND(N87,4)*(1-O87),4)</f>
        <v>0</v>
      </c>
      <c r="R87" s="37">
        <f>ROUND(ROUND(Q87,4)*(1+P87),4)</f>
        <v>0</v>
      </c>
      <c r="S87" s="37">
        <f>ROUND($I87*Q87,4)</f>
        <v>0</v>
      </c>
      <c r="T87" s="37">
        <f>ROUND($I87*R87,4)</f>
        <v>0</v>
      </c>
      <c r="U87" s="40"/>
      <c r="V87" s="40"/>
      <c r="W87" s="40"/>
      <c r="X87" s="40"/>
      <c r="Y87" s="41"/>
    </row>
    <row r="88" spans="1:25" ht="51" x14ac:dyDescent="0.25">
      <c r="A88" s="56" t="s">
        <v>263</v>
      </c>
      <c r="B88" s="11">
        <v>4</v>
      </c>
      <c r="C88" s="32" t="s">
        <v>264</v>
      </c>
      <c r="D88" s="32" t="s">
        <v>265</v>
      </c>
      <c r="E88" s="32" t="s">
        <v>87</v>
      </c>
      <c r="F88" s="32" t="s">
        <v>87</v>
      </c>
      <c r="G88" s="32" t="s">
        <v>87</v>
      </c>
      <c r="H88" s="33" t="s">
        <v>88</v>
      </c>
      <c r="I88" s="34">
        <v>2070</v>
      </c>
      <c r="J88" s="60"/>
      <c r="K88" s="11">
        <v>1</v>
      </c>
      <c r="L88" s="35"/>
      <c r="M88" s="36"/>
      <c r="N88" s="37">
        <f>IF(M88&gt;0,ROUND(L88/M88,4),0)</f>
        <v>0</v>
      </c>
      <c r="O88" s="38"/>
      <c r="P88" s="39"/>
      <c r="Q88" s="37">
        <f>ROUND(ROUND(N88,4)*(1-O88),4)</f>
        <v>0</v>
      </c>
      <c r="R88" s="37">
        <f>ROUND(ROUND(Q88,4)*(1+P88),4)</f>
        <v>0</v>
      </c>
      <c r="S88" s="37">
        <f>ROUND($I88*Q88,4)</f>
        <v>0</v>
      </c>
      <c r="T88" s="37">
        <f>ROUND($I88*R88,4)</f>
        <v>0</v>
      </c>
      <c r="U88" s="40"/>
      <c r="V88" s="40"/>
      <c r="W88" s="40"/>
      <c r="X88" s="40"/>
      <c r="Y88" s="41"/>
    </row>
    <row r="89" spans="1:25" ht="38.25" x14ac:dyDescent="0.25">
      <c r="A89" s="56" t="s">
        <v>266</v>
      </c>
      <c r="B89" s="11">
        <v>5</v>
      </c>
      <c r="C89" s="32" t="s">
        <v>267</v>
      </c>
      <c r="D89" s="32" t="s">
        <v>268</v>
      </c>
      <c r="E89" s="32" t="s">
        <v>87</v>
      </c>
      <c r="F89" s="32" t="s">
        <v>87</v>
      </c>
      <c r="G89" s="32" t="s">
        <v>87</v>
      </c>
      <c r="H89" s="33" t="s">
        <v>88</v>
      </c>
      <c r="I89" s="34">
        <v>300</v>
      </c>
      <c r="J89" s="60"/>
      <c r="K89" s="11">
        <v>1</v>
      </c>
      <c r="L89" s="35"/>
      <c r="M89" s="36"/>
      <c r="N89" s="37">
        <f>IF(M89&gt;0,ROUND(L89/M89,4),0)</f>
        <v>0</v>
      </c>
      <c r="O89" s="38"/>
      <c r="P89" s="39"/>
      <c r="Q89" s="37">
        <f>ROUND(ROUND(N89,4)*(1-O89),4)</f>
        <v>0</v>
      </c>
      <c r="R89" s="37">
        <f>ROUND(ROUND(Q89,4)*(1+P89),4)</f>
        <v>0</v>
      </c>
      <c r="S89" s="37">
        <f>ROUND($I89*Q89,4)</f>
        <v>0</v>
      </c>
      <c r="T89" s="37">
        <f>ROUND($I89*R89,4)</f>
        <v>0</v>
      </c>
      <c r="U89" s="40"/>
      <c r="V89" s="40"/>
      <c r="W89" s="40"/>
      <c r="X89" s="40"/>
      <c r="Y89" s="41"/>
    </row>
    <row r="90" spans="1:25" ht="51.75" thickBot="1" x14ac:dyDescent="0.3">
      <c r="A90" s="57" t="s">
        <v>269</v>
      </c>
      <c r="B90" s="13">
        <v>6</v>
      </c>
      <c r="C90" s="43" t="s">
        <v>270</v>
      </c>
      <c r="D90" s="43" t="s">
        <v>271</v>
      </c>
      <c r="E90" s="43" t="s">
        <v>87</v>
      </c>
      <c r="F90" s="43" t="s">
        <v>87</v>
      </c>
      <c r="G90" s="43" t="s">
        <v>87</v>
      </c>
      <c r="H90" s="44" t="s">
        <v>88</v>
      </c>
      <c r="I90" s="45">
        <v>6825</v>
      </c>
      <c r="J90" s="61"/>
      <c r="K90" s="13">
        <v>1</v>
      </c>
      <c r="L90" s="46"/>
      <c r="M90" s="47"/>
      <c r="N90" s="48">
        <f>IF(M90&gt;0,ROUND(L90/M90,4),0)</f>
        <v>0</v>
      </c>
      <c r="O90" s="49"/>
      <c r="P90" s="50"/>
      <c r="Q90" s="48">
        <f>ROUND(ROUND(N90,4)*(1-O90),4)</f>
        <v>0</v>
      </c>
      <c r="R90" s="48">
        <f>ROUND(ROUND(Q90,4)*(1+P90),4)</f>
        <v>0</v>
      </c>
      <c r="S90" s="48">
        <f>ROUND($I90*Q90,4)</f>
        <v>0</v>
      </c>
      <c r="T90" s="48">
        <f>ROUND($I90*R90,4)</f>
        <v>0</v>
      </c>
      <c r="U90" s="51"/>
      <c r="V90" s="51"/>
      <c r="W90" s="51"/>
      <c r="X90" s="51"/>
      <c r="Y90" s="52"/>
    </row>
    <row r="91" spans="1:25" ht="13.5" thickBot="1" x14ac:dyDescent="0.3">
      <c r="R91" s="62" t="s">
        <v>139</v>
      </c>
      <c r="S91" s="63">
        <f>SUM(S85:S90)</f>
        <v>0</v>
      </c>
      <c r="T91" s="64">
        <f>SUM(T85:T90)</f>
        <v>0</v>
      </c>
    </row>
    <row r="93" spans="1:25" ht="13.5" thickBot="1" x14ac:dyDescent="0.3"/>
    <row r="94" spans="1:25" ht="13.5" thickBot="1" x14ac:dyDescent="0.3">
      <c r="A94" s="53" t="s">
        <v>54</v>
      </c>
      <c r="B94" s="58" t="s">
        <v>272</v>
      </c>
      <c r="C94" s="18" t="s">
        <v>273</v>
      </c>
      <c r="D94" s="18"/>
      <c r="E94" s="18"/>
      <c r="F94" s="18"/>
      <c r="G94" s="18"/>
      <c r="H94" s="18" t="s">
        <v>57</v>
      </c>
      <c r="I94" s="18"/>
      <c r="J94" s="8"/>
      <c r="K94" s="7"/>
      <c r="L94" s="18" t="s">
        <v>274</v>
      </c>
      <c r="M94" s="18"/>
      <c r="N94" s="18"/>
      <c r="O94" s="18"/>
      <c r="P94" s="18"/>
      <c r="Q94" s="18"/>
      <c r="R94" s="18"/>
      <c r="S94" s="18"/>
      <c r="T94" s="18"/>
      <c r="U94" s="18"/>
      <c r="V94" s="18"/>
      <c r="W94" s="18"/>
      <c r="X94" s="18"/>
      <c r="Y94" s="8"/>
    </row>
    <row r="95" spans="1:25" ht="51.75" thickBot="1" x14ac:dyDescent="0.3">
      <c r="A95" s="54" t="s">
        <v>59</v>
      </c>
      <c r="B95" s="19" t="s">
        <v>60</v>
      </c>
      <c r="C95" s="20" t="s">
        <v>61</v>
      </c>
      <c r="D95" s="20" t="s">
        <v>62</v>
      </c>
      <c r="E95" s="20" t="s">
        <v>63</v>
      </c>
      <c r="F95" s="20" t="s">
        <v>64</v>
      </c>
      <c r="G95" s="20" t="s">
        <v>65</v>
      </c>
      <c r="H95" s="20" t="s">
        <v>66</v>
      </c>
      <c r="I95" s="20" t="s">
        <v>67</v>
      </c>
      <c r="J95" s="21" t="s">
        <v>68</v>
      </c>
      <c r="K95" s="19" t="s">
        <v>69</v>
      </c>
      <c r="L95" s="20" t="s">
        <v>70</v>
      </c>
      <c r="M95" s="20" t="s">
        <v>71</v>
      </c>
      <c r="N95" s="20" t="s">
        <v>72</v>
      </c>
      <c r="O95" s="20" t="s">
        <v>73</v>
      </c>
      <c r="P95" s="20" t="s">
        <v>74</v>
      </c>
      <c r="Q95" s="20" t="s">
        <v>75</v>
      </c>
      <c r="R95" s="20" t="s">
        <v>76</v>
      </c>
      <c r="S95" s="20" t="s">
        <v>77</v>
      </c>
      <c r="T95" s="20" t="s">
        <v>78</v>
      </c>
      <c r="U95" s="20" t="s">
        <v>79</v>
      </c>
      <c r="V95" s="20" t="s">
        <v>80</v>
      </c>
      <c r="W95" s="20" t="s">
        <v>81</v>
      </c>
      <c r="X95" s="20" t="s">
        <v>82</v>
      </c>
      <c r="Y95" s="21" t="s">
        <v>83</v>
      </c>
    </row>
    <row r="96" spans="1:25" ht="63.75" x14ac:dyDescent="0.25">
      <c r="A96" s="55" t="s">
        <v>238</v>
      </c>
      <c r="B96" s="9">
        <v>1</v>
      </c>
      <c r="C96" s="22" t="s">
        <v>275</v>
      </c>
      <c r="D96" s="22" t="s">
        <v>276</v>
      </c>
      <c r="E96" s="22" t="s">
        <v>87</v>
      </c>
      <c r="F96" s="22" t="s">
        <v>87</v>
      </c>
      <c r="G96" s="22" t="s">
        <v>87</v>
      </c>
      <c r="H96" s="23" t="s">
        <v>88</v>
      </c>
      <c r="I96" s="24">
        <v>15</v>
      </c>
      <c r="J96" s="59"/>
      <c r="K96" s="9">
        <v>1</v>
      </c>
      <c r="L96" s="25"/>
      <c r="M96" s="26"/>
      <c r="N96" s="27">
        <f>IF(M96&gt;0,ROUND(L96/M96,4),0)</f>
        <v>0</v>
      </c>
      <c r="O96" s="28"/>
      <c r="P96" s="29"/>
      <c r="Q96" s="27">
        <f>ROUND(ROUND(N96,4)*(1-O96),4)</f>
        <v>0</v>
      </c>
      <c r="R96" s="27">
        <f>ROUND(ROUND(Q96,4)*(1+P96),4)</f>
        <v>0</v>
      </c>
      <c r="S96" s="27">
        <f>ROUND($I96*Q96,4)</f>
        <v>0</v>
      </c>
      <c r="T96" s="27">
        <f>ROUND($I96*R96,4)</f>
        <v>0</v>
      </c>
      <c r="U96" s="30"/>
      <c r="V96" s="30"/>
      <c r="W96" s="30"/>
      <c r="X96" s="30"/>
      <c r="Y96" s="31"/>
    </row>
    <row r="97" spans="1:25" ht="64.5" thickBot="1" x14ac:dyDescent="0.3">
      <c r="A97" s="57" t="s">
        <v>277</v>
      </c>
      <c r="B97" s="13">
        <v>2</v>
      </c>
      <c r="C97" s="43" t="s">
        <v>278</v>
      </c>
      <c r="D97" s="43" t="s">
        <v>279</v>
      </c>
      <c r="E97" s="43" t="s">
        <v>280</v>
      </c>
      <c r="F97" s="43" t="s">
        <v>87</v>
      </c>
      <c r="G97" s="43" t="s">
        <v>87</v>
      </c>
      <c r="H97" s="44" t="s">
        <v>88</v>
      </c>
      <c r="I97" s="45">
        <v>15</v>
      </c>
      <c r="J97" s="61"/>
      <c r="K97" s="13">
        <v>1</v>
      </c>
      <c r="L97" s="46"/>
      <c r="M97" s="47"/>
      <c r="N97" s="48">
        <f>IF(M97&gt;0,ROUND(L97/M97,4),0)</f>
        <v>0</v>
      </c>
      <c r="O97" s="49"/>
      <c r="P97" s="50"/>
      <c r="Q97" s="48">
        <f>ROUND(ROUND(N97,4)*(1-O97),4)</f>
        <v>0</v>
      </c>
      <c r="R97" s="48">
        <f>ROUND(ROUND(Q97,4)*(1+P97),4)</f>
        <v>0</v>
      </c>
      <c r="S97" s="48">
        <f>ROUND($I97*Q97,4)</f>
        <v>0</v>
      </c>
      <c r="T97" s="48">
        <f>ROUND($I97*R97,4)</f>
        <v>0</v>
      </c>
      <c r="U97" s="51"/>
      <c r="V97" s="51"/>
      <c r="W97" s="51"/>
      <c r="X97" s="51"/>
      <c r="Y97" s="52"/>
    </row>
    <row r="98" spans="1:25" ht="13.5" thickBot="1" x14ac:dyDescent="0.3">
      <c r="R98" s="62" t="s">
        <v>139</v>
      </c>
      <c r="S98" s="63">
        <f>SUM(S96:S97)</f>
        <v>0</v>
      </c>
      <c r="T98" s="64">
        <f>SUM(T96:T97)</f>
        <v>0</v>
      </c>
    </row>
    <row r="100" spans="1:25" ht="13.5" thickBot="1" x14ac:dyDescent="0.3"/>
    <row r="101" spans="1:25" ht="13.5" thickBot="1" x14ac:dyDescent="0.3">
      <c r="A101" s="53" t="s">
        <v>54</v>
      </c>
      <c r="B101" s="58" t="s">
        <v>281</v>
      </c>
      <c r="C101" s="18" t="s">
        <v>282</v>
      </c>
      <c r="D101" s="18"/>
      <c r="E101" s="18"/>
      <c r="F101" s="18"/>
      <c r="G101" s="18"/>
      <c r="H101" s="18" t="s">
        <v>57</v>
      </c>
      <c r="I101" s="18"/>
      <c r="J101" s="8"/>
      <c r="K101" s="7"/>
      <c r="L101" s="18" t="s">
        <v>283</v>
      </c>
      <c r="M101" s="18"/>
      <c r="N101" s="18"/>
      <c r="O101" s="18"/>
      <c r="P101" s="18"/>
      <c r="Q101" s="18"/>
      <c r="R101" s="18"/>
      <c r="S101" s="18"/>
      <c r="T101" s="18"/>
      <c r="U101" s="18"/>
      <c r="V101" s="18"/>
      <c r="W101" s="18"/>
      <c r="X101" s="18"/>
      <c r="Y101" s="8"/>
    </row>
    <row r="102" spans="1:25" ht="51.75" thickBot="1" x14ac:dyDescent="0.3">
      <c r="A102" s="54" t="s">
        <v>59</v>
      </c>
      <c r="B102" s="19" t="s">
        <v>60</v>
      </c>
      <c r="C102" s="20" t="s">
        <v>61</v>
      </c>
      <c r="D102" s="20" t="s">
        <v>62</v>
      </c>
      <c r="E102" s="20" t="s">
        <v>63</v>
      </c>
      <c r="F102" s="20" t="s">
        <v>64</v>
      </c>
      <c r="G102" s="20" t="s">
        <v>65</v>
      </c>
      <c r="H102" s="20" t="s">
        <v>66</v>
      </c>
      <c r="I102" s="20" t="s">
        <v>67</v>
      </c>
      <c r="J102" s="21" t="s">
        <v>68</v>
      </c>
      <c r="K102" s="19" t="s">
        <v>69</v>
      </c>
      <c r="L102" s="20" t="s">
        <v>70</v>
      </c>
      <c r="M102" s="20" t="s">
        <v>71</v>
      </c>
      <c r="N102" s="20" t="s">
        <v>72</v>
      </c>
      <c r="O102" s="20" t="s">
        <v>73</v>
      </c>
      <c r="P102" s="20" t="s">
        <v>74</v>
      </c>
      <c r="Q102" s="20" t="s">
        <v>75</v>
      </c>
      <c r="R102" s="20" t="s">
        <v>76</v>
      </c>
      <c r="S102" s="20" t="s">
        <v>77</v>
      </c>
      <c r="T102" s="20" t="s">
        <v>78</v>
      </c>
      <c r="U102" s="20" t="s">
        <v>79</v>
      </c>
      <c r="V102" s="20" t="s">
        <v>80</v>
      </c>
      <c r="W102" s="20" t="s">
        <v>81</v>
      </c>
      <c r="X102" s="20" t="s">
        <v>82</v>
      </c>
      <c r="Y102" s="21" t="s">
        <v>83</v>
      </c>
    </row>
    <row r="103" spans="1:25" ht="25.5" x14ac:dyDescent="0.25">
      <c r="A103" s="55" t="s">
        <v>284</v>
      </c>
      <c r="B103" s="9">
        <v>1</v>
      </c>
      <c r="C103" s="22" t="s">
        <v>285</v>
      </c>
      <c r="D103" s="22" t="s">
        <v>286</v>
      </c>
      <c r="E103" s="22" t="s">
        <v>87</v>
      </c>
      <c r="F103" s="22" t="s">
        <v>87</v>
      </c>
      <c r="G103" s="22" t="s">
        <v>87</v>
      </c>
      <c r="H103" s="23" t="s">
        <v>88</v>
      </c>
      <c r="I103" s="24">
        <v>30</v>
      </c>
      <c r="J103" s="59"/>
      <c r="K103" s="9">
        <v>1</v>
      </c>
      <c r="L103" s="25"/>
      <c r="M103" s="26"/>
      <c r="N103" s="27">
        <f>IF(M103&gt;0,ROUND(L103/M103,4),0)</f>
        <v>0</v>
      </c>
      <c r="O103" s="28"/>
      <c r="P103" s="29"/>
      <c r="Q103" s="27">
        <f>ROUND(ROUND(N103,4)*(1-O103),4)</f>
        <v>0</v>
      </c>
      <c r="R103" s="27">
        <f>ROUND(ROUND(Q103,4)*(1+P103),4)</f>
        <v>0</v>
      </c>
      <c r="S103" s="27">
        <f>ROUND($I103*Q103,4)</f>
        <v>0</v>
      </c>
      <c r="T103" s="27">
        <f>ROUND($I103*R103,4)</f>
        <v>0</v>
      </c>
      <c r="U103" s="30"/>
      <c r="V103" s="30"/>
      <c r="W103" s="30"/>
      <c r="X103" s="30"/>
      <c r="Y103" s="31"/>
    </row>
    <row r="104" spans="1:25" ht="26.25" thickBot="1" x14ac:dyDescent="0.3">
      <c r="A104" s="57" t="s">
        <v>287</v>
      </c>
      <c r="B104" s="13">
        <v>2</v>
      </c>
      <c r="C104" s="43" t="s">
        <v>288</v>
      </c>
      <c r="D104" s="43" t="s">
        <v>286</v>
      </c>
      <c r="E104" s="43" t="s">
        <v>87</v>
      </c>
      <c r="F104" s="43" t="s">
        <v>87</v>
      </c>
      <c r="G104" s="43" t="s">
        <v>87</v>
      </c>
      <c r="H104" s="44" t="s">
        <v>88</v>
      </c>
      <c r="I104" s="45">
        <v>1</v>
      </c>
      <c r="J104" s="61"/>
      <c r="K104" s="13">
        <v>1</v>
      </c>
      <c r="L104" s="46"/>
      <c r="M104" s="47"/>
      <c r="N104" s="48">
        <f>IF(M104&gt;0,ROUND(L104/M104,4),0)</f>
        <v>0</v>
      </c>
      <c r="O104" s="49"/>
      <c r="P104" s="50"/>
      <c r="Q104" s="48">
        <f>ROUND(ROUND(N104,4)*(1-O104),4)</f>
        <v>0</v>
      </c>
      <c r="R104" s="48">
        <f>ROUND(ROUND(Q104,4)*(1+P104),4)</f>
        <v>0</v>
      </c>
      <c r="S104" s="48">
        <f>ROUND($I104*Q104,4)</f>
        <v>0</v>
      </c>
      <c r="T104" s="48">
        <f>ROUND($I104*R104,4)</f>
        <v>0</v>
      </c>
      <c r="U104" s="51"/>
      <c r="V104" s="51"/>
      <c r="W104" s="51"/>
      <c r="X104" s="51"/>
      <c r="Y104" s="52"/>
    </row>
    <row r="105" spans="1:25" ht="13.5" thickBot="1" x14ac:dyDescent="0.3">
      <c r="R105" s="62" t="s">
        <v>139</v>
      </c>
      <c r="S105" s="63">
        <f>SUM(S103:S104)</f>
        <v>0</v>
      </c>
      <c r="T105" s="64">
        <f>SUM(T103:T104)</f>
        <v>0</v>
      </c>
    </row>
    <row r="107" spans="1:25" ht="13.5" thickBot="1" x14ac:dyDescent="0.3"/>
    <row r="108" spans="1:25" ht="13.5" thickBot="1" x14ac:dyDescent="0.3">
      <c r="A108" s="53" t="s">
        <v>54</v>
      </c>
      <c r="B108" s="58" t="s">
        <v>289</v>
      </c>
      <c r="C108" s="18" t="s">
        <v>290</v>
      </c>
      <c r="D108" s="18"/>
      <c r="E108" s="18"/>
      <c r="F108" s="18"/>
      <c r="G108" s="18"/>
      <c r="H108" s="18" t="s">
        <v>57</v>
      </c>
      <c r="I108" s="18"/>
      <c r="J108" s="8"/>
      <c r="K108" s="7"/>
      <c r="L108" s="18" t="s">
        <v>291</v>
      </c>
      <c r="M108" s="18"/>
      <c r="N108" s="18"/>
      <c r="O108" s="18"/>
      <c r="P108" s="18"/>
      <c r="Q108" s="18"/>
      <c r="R108" s="18"/>
      <c r="S108" s="18"/>
      <c r="T108" s="18"/>
      <c r="U108" s="18"/>
      <c r="V108" s="18"/>
      <c r="W108" s="18"/>
      <c r="X108" s="18"/>
      <c r="Y108" s="8"/>
    </row>
    <row r="109" spans="1:25" ht="51.75" thickBot="1" x14ac:dyDescent="0.3">
      <c r="A109" s="54" t="s">
        <v>59</v>
      </c>
      <c r="B109" s="19" t="s">
        <v>60</v>
      </c>
      <c r="C109" s="20" t="s">
        <v>61</v>
      </c>
      <c r="D109" s="20" t="s">
        <v>62</v>
      </c>
      <c r="E109" s="20" t="s">
        <v>63</v>
      </c>
      <c r="F109" s="20" t="s">
        <v>64</v>
      </c>
      <c r="G109" s="20" t="s">
        <v>65</v>
      </c>
      <c r="H109" s="20" t="s">
        <v>66</v>
      </c>
      <c r="I109" s="20" t="s">
        <v>67</v>
      </c>
      <c r="J109" s="21" t="s">
        <v>68</v>
      </c>
      <c r="K109" s="19" t="s">
        <v>69</v>
      </c>
      <c r="L109" s="20" t="s">
        <v>70</v>
      </c>
      <c r="M109" s="20" t="s">
        <v>71</v>
      </c>
      <c r="N109" s="20" t="s">
        <v>72</v>
      </c>
      <c r="O109" s="20" t="s">
        <v>73</v>
      </c>
      <c r="P109" s="20" t="s">
        <v>74</v>
      </c>
      <c r="Q109" s="20" t="s">
        <v>75</v>
      </c>
      <c r="R109" s="20" t="s">
        <v>76</v>
      </c>
      <c r="S109" s="20" t="s">
        <v>77</v>
      </c>
      <c r="T109" s="20" t="s">
        <v>78</v>
      </c>
      <c r="U109" s="20" t="s">
        <v>79</v>
      </c>
      <c r="V109" s="20" t="s">
        <v>80</v>
      </c>
      <c r="W109" s="20" t="s">
        <v>81</v>
      </c>
      <c r="X109" s="20" t="s">
        <v>82</v>
      </c>
      <c r="Y109" s="21" t="s">
        <v>83</v>
      </c>
    </row>
    <row r="110" spans="1:25" ht="102" x14ac:dyDescent="0.25">
      <c r="A110" s="55" t="s">
        <v>292</v>
      </c>
      <c r="B110" s="9">
        <v>1</v>
      </c>
      <c r="C110" s="22" t="s">
        <v>293</v>
      </c>
      <c r="D110" s="22" t="s">
        <v>294</v>
      </c>
      <c r="E110" s="22" t="s">
        <v>87</v>
      </c>
      <c r="F110" s="22" t="s">
        <v>87</v>
      </c>
      <c r="G110" s="22" t="s">
        <v>87</v>
      </c>
      <c r="H110" s="23" t="s">
        <v>88</v>
      </c>
      <c r="I110" s="24">
        <v>270</v>
      </c>
      <c r="J110" s="59"/>
      <c r="K110" s="9">
        <v>1</v>
      </c>
      <c r="L110" s="25"/>
      <c r="M110" s="26"/>
      <c r="N110" s="27">
        <f>IF(M110&gt;0,ROUND(L110/M110,4),0)</f>
        <v>0</v>
      </c>
      <c r="O110" s="28"/>
      <c r="P110" s="29"/>
      <c r="Q110" s="27">
        <f>ROUND(ROUND(N110,4)*(1-O110),4)</f>
        <v>0</v>
      </c>
      <c r="R110" s="27">
        <f>ROUND(ROUND(Q110,4)*(1+P110),4)</f>
        <v>0</v>
      </c>
      <c r="S110" s="27">
        <f>ROUND($I110*Q110,4)</f>
        <v>0</v>
      </c>
      <c r="T110" s="27">
        <f>ROUND($I110*R110,4)</f>
        <v>0</v>
      </c>
      <c r="U110" s="30"/>
      <c r="V110" s="30"/>
      <c r="W110" s="30"/>
      <c r="X110" s="30"/>
      <c r="Y110" s="31"/>
    </row>
    <row r="111" spans="1:25" ht="38.25" x14ac:dyDescent="0.25">
      <c r="A111" s="56" t="s">
        <v>295</v>
      </c>
      <c r="B111" s="11">
        <v>2</v>
      </c>
      <c r="C111" s="32" t="s">
        <v>296</v>
      </c>
      <c r="D111" s="32" t="s">
        <v>297</v>
      </c>
      <c r="E111" s="32" t="s">
        <v>87</v>
      </c>
      <c r="F111" s="32" t="s">
        <v>87</v>
      </c>
      <c r="G111" s="32" t="s">
        <v>87</v>
      </c>
      <c r="H111" s="33" t="s">
        <v>88</v>
      </c>
      <c r="I111" s="34">
        <v>900</v>
      </c>
      <c r="J111" s="60"/>
      <c r="K111" s="11">
        <v>1</v>
      </c>
      <c r="L111" s="35"/>
      <c r="M111" s="36"/>
      <c r="N111" s="37">
        <f>IF(M111&gt;0,ROUND(L111/M111,4),0)</f>
        <v>0</v>
      </c>
      <c r="O111" s="38"/>
      <c r="P111" s="39"/>
      <c r="Q111" s="37">
        <f>ROUND(ROUND(N111,4)*(1-O111),4)</f>
        <v>0</v>
      </c>
      <c r="R111" s="37">
        <f>ROUND(ROUND(Q111,4)*(1+P111),4)</f>
        <v>0</v>
      </c>
      <c r="S111" s="37">
        <f>ROUND($I111*Q111,4)</f>
        <v>0</v>
      </c>
      <c r="T111" s="37">
        <f>ROUND($I111*R111,4)</f>
        <v>0</v>
      </c>
      <c r="U111" s="40"/>
      <c r="V111" s="40"/>
      <c r="W111" s="40"/>
      <c r="X111" s="40"/>
      <c r="Y111" s="41"/>
    </row>
    <row r="112" spans="1:25" x14ac:dyDescent="0.25">
      <c r="A112" s="56" t="s">
        <v>298</v>
      </c>
      <c r="B112" s="11">
        <v>3</v>
      </c>
      <c r="C112" s="32" t="s">
        <v>299</v>
      </c>
      <c r="D112" s="32" t="s">
        <v>300</v>
      </c>
      <c r="E112" s="32" t="s">
        <v>87</v>
      </c>
      <c r="F112" s="32" t="s">
        <v>87</v>
      </c>
      <c r="G112" s="32" t="s">
        <v>87</v>
      </c>
      <c r="H112" s="33" t="s">
        <v>88</v>
      </c>
      <c r="I112" s="34">
        <v>1</v>
      </c>
      <c r="J112" s="60"/>
      <c r="K112" s="11">
        <v>1</v>
      </c>
      <c r="L112" s="35"/>
      <c r="M112" s="36"/>
      <c r="N112" s="37">
        <f>IF(M112&gt;0,ROUND(L112/M112,4),0)</f>
        <v>0</v>
      </c>
      <c r="O112" s="38"/>
      <c r="P112" s="39"/>
      <c r="Q112" s="37">
        <f>ROUND(ROUND(N112,4)*(1-O112),4)</f>
        <v>0</v>
      </c>
      <c r="R112" s="37">
        <f>ROUND(ROUND(Q112,4)*(1+P112),4)</f>
        <v>0</v>
      </c>
      <c r="S112" s="37">
        <f>ROUND($I112*Q112,4)</f>
        <v>0</v>
      </c>
      <c r="T112" s="37">
        <f>ROUND($I112*R112,4)</f>
        <v>0</v>
      </c>
      <c r="U112" s="40"/>
      <c r="V112" s="40"/>
      <c r="W112" s="40"/>
      <c r="X112" s="40"/>
      <c r="Y112" s="41"/>
    </row>
    <row r="113" spans="1:25" ht="63.75" x14ac:dyDescent="0.25">
      <c r="A113" s="56" t="s">
        <v>301</v>
      </c>
      <c r="B113" s="11">
        <v>4</v>
      </c>
      <c r="C113" s="32" t="s">
        <v>302</v>
      </c>
      <c r="D113" s="32" t="s">
        <v>303</v>
      </c>
      <c r="E113" s="32" t="s">
        <v>87</v>
      </c>
      <c r="F113" s="32" t="s">
        <v>87</v>
      </c>
      <c r="G113" s="32" t="s">
        <v>87</v>
      </c>
      <c r="H113" s="33" t="s">
        <v>88</v>
      </c>
      <c r="I113" s="34">
        <v>144</v>
      </c>
      <c r="J113" s="60"/>
      <c r="K113" s="11">
        <v>1</v>
      </c>
      <c r="L113" s="35"/>
      <c r="M113" s="36"/>
      <c r="N113" s="37">
        <f>IF(M113&gt;0,ROUND(L113/M113,4),0)</f>
        <v>0</v>
      </c>
      <c r="O113" s="38"/>
      <c r="P113" s="39"/>
      <c r="Q113" s="37">
        <f>ROUND(ROUND(N113,4)*(1-O113),4)</f>
        <v>0</v>
      </c>
      <c r="R113" s="37">
        <f>ROUND(ROUND(Q113,4)*(1+P113),4)</f>
        <v>0</v>
      </c>
      <c r="S113" s="37">
        <f>ROUND($I113*Q113,4)</f>
        <v>0</v>
      </c>
      <c r="T113" s="37">
        <f>ROUND($I113*R113,4)</f>
        <v>0</v>
      </c>
      <c r="U113" s="40"/>
      <c r="V113" s="40"/>
      <c r="W113" s="40"/>
      <c r="X113" s="40"/>
      <c r="Y113" s="41"/>
    </row>
    <row r="114" spans="1:25" ht="63.75" x14ac:dyDescent="0.25">
      <c r="A114" s="56" t="s">
        <v>304</v>
      </c>
      <c r="B114" s="11">
        <v>5</v>
      </c>
      <c r="C114" s="32" t="s">
        <v>305</v>
      </c>
      <c r="D114" s="32" t="s">
        <v>306</v>
      </c>
      <c r="E114" s="32" t="s">
        <v>87</v>
      </c>
      <c r="F114" s="32" t="s">
        <v>87</v>
      </c>
      <c r="G114" s="32" t="s">
        <v>87</v>
      </c>
      <c r="H114" s="33" t="s">
        <v>88</v>
      </c>
      <c r="I114" s="34">
        <v>60</v>
      </c>
      <c r="J114" s="60"/>
      <c r="K114" s="11">
        <v>1</v>
      </c>
      <c r="L114" s="35"/>
      <c r="M114" s="36"/>
      <c r="N114" s="37">
        <f>IF(M114&gt;0,ROUND(L114/M114,4),0)</f>
        <v>0</v>
      </c>
      <c r="O114" s="38"/>
      <c r="P114" s="39"/>
      <c r="Q114" s="37">
        <f>ROUND(ROUND(N114,4)*(1-O114),4)</f>
        <v>0</v>
      </c>
      <c r="R114" s="37">
        <f>ROUND(ROUND(Q114,4)*(1+P114),4)</f>
        <v>0</v>
      </c>
      <c r="S114" s="37">
        <f>ROUND($I114*Q114,4)</f>
        <v>0</v>
      </c>
      <c r="T114" s="37">
        <f>ROUND($I114*R114,4)</f>
        <v>0</v>
      </c>
      <c r="U114" s="40"/>
      <c r="V114" s="40"/>
      <c r="W114" s="40"/>
      <c r="X114" s="40"/>
      <c r="Y114" s="41"/>
    </row>
    <row r="115" spans="1:25" ht="51" x14ac:dyDescent="0.25">
      <c r="A115" s="56" t="s">
        <v>307</v>
      </c>
      <c r="B115" s="11">
        <v>6</v>
      </c>
      <c r="C115" s="32" t="s">
        <v>308</v>
      </c>
      <c r="D115" s="32" t="s">
        <v>309</v>
      </c>
      <c r="E115" s="32" t="s">
        <v>87</v>
      </c>
      <c r="F115" s="32" t="s">
        <v>87</v>
      </c>
      <c r="G115" s="32" t="s">
        <v>87</v>
      </c>
      <c r="H115" s="33" t="s">
        <v>88</v>
      </c>
      <c r="I115" s="34">
        <v>15</v>
      </c>
      <c r="J115" s="60"/>
      <c r="K115" s="11">
        <v>1</v>
      </c>
      <c r="L115" s="35"/>
      <c r="M115" s="36"/>
      <c r="N115" s="37">
        <f>IF(M115&gt;0,ROUND(L115/M115,4),0)</f>
        <v>0</v>
      </c>
      <c r="O115" s="38"/>
      <c r="P115" s="39"/>
      <c r="Q115" s="37">
        <f>ROUND(ROUND(N115,4)*(1-O115),4)</f>
        <v>0</v>
      </c>
      <c r="R115" s="37">
        <f>ROUND(ROUND(Q115,4)*(1+P115),4)</f>
        <v>0</v>
      </c>
      <c r="S115" s="37">
        <f>ROUND($I115*Q115,4)</f>
        <v>0</v>
      </c>
      <c r="T115" s="37">
        <f>ROUND($I115*R115,4)</f>
        <v>0</v>
      </c>
      <c r="U115" s="40"/>
      <c r="V115" s="40"/>
      <c r="W115" s="40"/>
      <c r="X115" s="40"/>
      <c r="Y115" s="41"/>
    </row>
    <row r="116" spans="1:25" ht="26.25" thickBot="1" x14ac:dyDescent="0.3">
      <c r="A116" s="57" t="s">
        <v>310</v>
      </c>
      <c r="B116" s="13">
        <v>7</v>
      </c>
      <c r="C116" s="43" t="s">
        <v>311</v>
      </c>
      <c r="D116" s="43" t="s">
        <v>312</v>
      </c>
      <c r="E116" s="43" t="s">
        <v>87</v>
      </c>
      <c r="F116" s="43" t="s">
        <v>87</v>
      </c>
      <c r="G116" s="43" t="s">
        <v>87</v>
      </c>
      <c r="H116" s="44" t="s">
        <v>88</v>
      </c>
      <c r="I116" s="45">
        <v>36</v>
      </c>
      <c r="J116" s="61"/>
      <c r="K116" s="13">
        <v>1</v>
      </c>
      <c r="L116" s="46"/>
      <c r="M116" s="47"/>
      <c r="N116" s="48">
        <f>IF(M116&gt;0,ROUND(L116/M116,4),0)</f>
        <v>0</v>
      </c>
      <c r="O116" s="49"/>
      <c r="P116" s="50"/>
      <c r="Q116" s="48">
        <f>ROUND(ROUND(N116,4)*(1-O116),4)</f>
        <v>0</v>
      </c>
      <c r="R116" s="48">
        <f>ROUND(ROUND(Q116,4)*(1+P116),4)</f>
        <v>0</v>
      </c>
      <c r="S116" s="48">
        <f>ROUND($I116*Q116,4)</f>
        <v>0</v>
      </c>
      <c r="T116" s="48">
        <f>ROUND($I116*R116,4)</f>
        <v>0</v>
      </c>
      <c r="U116" s="51"/>
      <c r="V116" s="51"/>
      <c r="W116" s="51"/>
      <c r="X116" s="51"/>
      <c r="Y116" s="52"/>
    </row>
    <row r="117" spans="1:25" ht="13.5" thickBot="1" x14ac:dyDescent="0.3">
      <c r="R117" s="62" t="s">
        <v>139</v>
      </c>
      <c r="S117" s="63">
        <f>SUM(S110:S116)</f>
        <v>0</v>
      </c>
      <c r="T117" s="64">
        <f>SUM(T110:T116)</f>
        <v>0</v>
      </c>
    </row>
    <row r="119" spans="1:25" ht="13.5" thickBot="1" x14ac:dyDescent="0.3"/>
    <row r="120" spans="1:25" ht="13.5" thickBot="1" x14ac:dyDescent="0.3">
      <c r="A120" s="53" t="s">
        <v>54</v>
      </c>
      <c r="B120" s="58" t="s">
        <v>313</v>
      </c>
      <c r="C120" s="18" t="s">
        <v>314</v>
      </c>
      <c r="D120" s="18"/>
      <c r="E120" s="18"/>
      <c r="F120" s="18"/>
      <c r="G120" s="18"/>
      <c r="H120" s="18" t="s">
        <v>57</v>
      </c>
      <c r="I120" s="18"/>
      <c r="J120" s="8"/>
      <c r="K120" s="7"/>
      <c r="L120" s="18" t="s">
        <v>315</v>
      </c>
      <c r="M120" s="18"/>
      <c r="N120" s="18"/>
      <c r="O120" s="18"/>
      <c r="P120" s="18"/>
      <c r="Q120" s="18"/>
      <c r="R120" s="18"/>
      <c r="S120" s="18"/>
      <c r="T120" s="18"/>
      <c r="U120" s="18"/>
      <c r="V120" s="18"/>
      <c r="W120" s="18"/>
      <c r="X120" s="18"/>
      <c r="Y120" s="8"/>
    </row>
    <row r="121" spans="1:25" ht="51.75" thickBot="1" x14ac:dyDescent="0.3">
      <c r="A121" s="54" t="s">
        <v>59</v>
      </c>
      <c r="B121" s="19" t="s">
        <v>60</v>
      </c>
      <c r="C121" s="20" t="s">
        <v>61</v>
      </c>
      <c r="D121" s="20" t="s">
        <v>62</v>
      </c>
      <c r="E121" s="20" t="s">
        <v>63</v>
      </c>
      <c r="F121" s="20" t="s">
        <v>64</v>
      </c>
      <c r="G121" s="20" t="s">
        <v>65</v>
      </c>
      <c r="H121" s="20" t="s">
        <v>66</v>
      </c>
      <c r="I121" s="20" t="s">
        <v>67</v>
      </c>
      <c r="J121" s="21" t="s">
        <v>68</v>
      </c>
      <c r="K121" s="19" t="s">
        <v>69</v>
      </c>
      <c r="L121" s="20" t="s">
        <v>70</v>
      </c>
      <c r="M121" s="20" t="s">
        <v>71</v>
      </c>
      <c r="N121" s="20" t="s">
        <v>72</v>
      </c>
      <c r="O121" s="20" t="s">
        <v>73</v>
      </c>
      <c r="P121" s="20" t="s">
        <v>74</v>
      </c>
      <c r="Q121" s="20" t="s">
        <v>75</v>
      </c>
      <c r="R121" s="20" t="s">
        <v>76</v>
      </c>
      <c r="S121" s="20" t="s">
        <v>77</v>
      </c>
      <c r="T121" s="20" t="s">
        <v>78</v>
      </c>
      <c r="U121" s="20" t="s">
        <v>79</v>
      </c>
      <c r="V121" s="20" t="s">
        <v>80</v>
      </c>
      <c r="W121" s="20" t="s">
        <v>81</v>
      </c>
      <c r="X121" s="20" t="s">
        <v>82</v>
      </c>
      <c r="Y121" s="21" t="s">
        <v>83</v>
      </c>
    </row>
    <row r="122" spans="1:25" x14ac:dyDescent="0.25">
      <c r="A122" s="55" t="s">
        <v>87</v>
      </c>
      <c r="B122" s="9">
        <v>1</v>
      </c>
      <c r="C122" s="22" t="s">
        <v>316</v>
      </c>
      <c r="D122" s="22" t="s">
        <v>87</v>
      </c>
      <c r="E122" s="22" t="s">
        <v>87</v>
      </c>
      <c r="F122" s="22" t="s">
        <v>87</v>
      </c>
      <c r="G122" s="22" t="s">
        <v>87</v>
      </c>
      <c r="H122" s="23" t="s">
        <v>317</v>
      </c>
      <c r="I122" s="24">
        <v>75</v>
      </c>
      <c r="J122" s="59"/>
      <c r="K122" s="9">
        <v>1</v>
      </c>
      <c r="L122" s="25"/>
      <c r="M122" s="26"/>
      <c r="N122" s="27">
        <f>IF(M122&gt;0,ROUND(L122/M122,4),0)</f>
        <v>0</v>
      </c>
      <c r="O122" s="28"/>
      <c r="P122" s="29"/>
      <c r="Q122" s="27">
        <f>ROUND(ROUND(N122,4)*(1-O122),4)</f>
        <v>0</v>
      </c>
      <c r="R122" s="27">
        <f>ROUND(ROUND(Q122,4)*(1+P122),4)</f>
        <v>0</v>
      </c>
      <c r="S122" s="27">
        <f>ROUND($I122*Q122,4)</f>
        <v>0</v>
      </c>
      <c r="T122" s="27">
        <f>ROUND($I122*R122,4)</f>
        <v>0</v>
      </c>
      <c r="U122" s="30"/>
      <c r="V122" s="30"/>
      <c r="W122" s="30"/>
      <c r="X122" s="30"/>
      <c r="Y122" s="31"/>
    </row>
    <row r="123" spans="1:25" x14ac:dyDescent="0.25">
      <c r="A123" s="56" t="s">
        <v>87</v>
      </c>
      <c r="B123" s="11">
        <v>2</v>
      </c>
      <c r="C123" s="32" t="s">
        <v>318</v>
      </c>
      <c r="D123" s="32" t="s">
        <v>87</v>
      </c>
      <c r="E123" s="32" t="s">
        <v>87</v>
      </c>
      <c r="F123" s="32" t="s">
        <v>87</v>
      </c>
      <c r="G123" s="32" t="s">
        <v>87</v>
      </c>
      <c r="H123" s="33" t="s">
        <v>317</v>
      </c>
      <c r="I123" s="34">
        <v>150</v>
      </c>
      <c r="J123" s="60"/>
      <c r="K123" s="11">
        <v>1</v>
      </c>
      <c r="L123" s="35"/>
      <c r="M123" s="36"/>
      <c r="N123" s="37">
        <f>IF(M123&gt;0,ROUND(L123/M123,4),0)</f>
        <v>0</v>
      </c>
      <c r="O123" s="38"/>
      <c r="P123" s="39"/>
      <c r="Q123" s="37">
        <f>ROUND(ROUND(N123,4)*(1-O123),4)</f>
        <v>0</v>
      </c>
      <c r="R123" s="37">
        <f>ROUND(ROUND(Q123,4)*(1+P123),4)</f>
        <v>0</v>
      </c>
      <c r="S123" s="37">
        <f>ROUND($I123*Q123,4)</f>
        <v>0</v>
      </c>
      <c r="T123" s="37">
        <f>ROUND($I123*R123,4)</f>
        <v>0</v>
      </c>
      <c r="U123" s="40"/>
      <c r="V123" s="40"/>
      <c r="W123" s="40"/>
      <c r="X123" s="40"/>
      <c r="Y123" s="41"/>
    </row>
    <row r="124" spans="1:25" x14ac:dyDescent="0.25">
      <c r="A124" s="56" t="s">
        <v>87</v>
      </c>
      <c r="B124" s="11">
        <v>3</v>
      </c>
      <c r="C124" s="32" t="s">
        <v>319</v>
      </c>
      <c r="D124" s="32" t="s">
        <v>87</v>
      </c>
      <c r="E124" s="32" t="s">
        <v>87</v>
      </c>
      <c r="F124" s="32" t="s">
        <v>87</v>
      </c>
      <c r="G124" s="32" t="s">
        <v>87</v>
      </c>
      <c r="H124" s="33" t="s">
        <v>317</v>
      </c>
      <c r="I124" s="34">
        <v>150</v>
      </c>
      <c r="J124" s="60"/>
      <c r="K124" s="11">
        <v>1</v>
      </c>
      <c r="L124" s="35"/>
      <c r="M124" s="36"/>
      <c r="N124" s="37">
        <f>IF(M124&gt;0,ROUND(L124/M124,4),0)</f>
        <v>0</v>
      </c>
      <c r="O124" s="38"/>
      <c r="P124" s="39"/>
      <c r="Q124" s="37">
        <f>ROUND(ROUND(N124,4)*(1-O124),4)</f>
        <v>0</v>
      </c>
      <c r="R124" s="37">
        <f>ROUND(ROUND(Q124,4)*(1+P124),4)</f>
        <v>0</v>
      </c>
      <c r="S124" s="37">
        <f>ROUND($I124*Q124,4)</f>
        <v>0</v>
      </c>
      <c r="T124" s="37">
        <f>ROUND($I124*R124,4)</f>
        <v>0</v>
      </c>
      <c r="U124" s="40"/>
      <c r="V124" s="40"/>
      <c r="W124" s="40"/>
      <c r="X124" s="40"/>
      <c r="Y124" s="41"/>
    </row>
    <row r="125" spans="1:25" x14ac:dyDescent="0.25">
      <c r="A125" s="56" t="s">
        <v>87</v>
      </c>
      <c r="B125" s="11">
        <v>4</v>
      </c>
      <c r="C125" s="32" t="s">
        <v>320</v>
      </c>
      <c r="D125" s="32" t="s">
        <v>87</v>
      </c>
      <c r="E125" s="32" t="s">
        <v>87</v>
      </c>
      <c r="F125" s="32" t="s">
        <v>87</v>
      </c>
      <c r="G125" s="32" t="s">
        <v>87</v>
      </c>
      <c r="H125" s="33" t="s">
        <v>317</v>
      </c>
      <c r="I125" s="34">
        <v>150</v>
      </c>
      <c r="J125" s="60"/>
      <c r="K125" s="11">
        <v>1</v>
      </c>
      <c r="L125" s="35"/>
      <c r="M125" s="36"/>
      <c r="N125" s="37">
        <f>IF(M125&gt;0,ROUND(L125/M125,4),0)</f>
        <v>0</v>
      </c>
      <c r="O125" s="38"/>
      <c r="P125" s="39"/>
      <c r="Q125" s="37">
        <f>ROUND(ROUND(N125,4)*(1-O125),4)</f>
        <v>0</v>
      </c>
      <c r="R125" s="37">
        <f>ROUND(ROUND(Q125,4)*(1+P125),4)</f>
        <v>0</v>
      </c>
      <c r="S125" s="37">
        <f>ROUND($I125*Q125,4)</f>
        <v>0</v>
      </c>
      <c r="T125" s="37">
        <f>ROUND($I125*R125,4)</f>
        <v>0</v>
      </c>
      <c r="U125" s="40"/>
      <c r="V125" s="40"/>
      <c r="W125" s="40"/>
      <c r="X125" s="40"/>
      <c r="Y125" s="41"/>
    </row>
    <row r="126" spans="1:25" x14ac:dyDescent="0.25">
      <c r="A126" s="56" t="s">
        <v>87</v>
      </c>
      <c r="B126" s="11">
        <v>5</v>
      </c>
      <c r="C126" s="32" t="s">
        <v>321</v>
      </c>
      <c r="D126" s="32" t="s">
        <v>87</v>
      </c>
      <c r="E126" s="32" t="s">
        <v>87</v>
      </c>
      <c r="F126" s="32" t="s">
        <v>87</v>
      </c>
      <c r="G126" s="32" t="s">
        <v>87</v>
      </c>
      <c r="H126" s="33" t="s">
        <v>317</v>
      </c>
      <c r="I126" s="34">
        <v>15</v>
      </c>
      <c r="J126" s="60"/>
      <c r="K126" s="11">
        <v>1</v>
      </c>
      <c r="L126" s="35"/>
      <c r="M126" s="36"/>
      <c r="N126" s="37">
        <f>IF(M126&gt;0,ROUND(L126/M126,4),0)</f>
        <v>0</v>
      </c>
      <c r="O126" s="38"/>
      <c r="P126" s="39"/>
      <c r="Q126" s="37">
        <f>ROUND(ROUND(N126,4)*(1-O126),4)</f>
        <v>0</v>
      </c>
      <c r="R126" s="37">
        <f>ROUND(ROUND(Q126,4)*(1+P126),4)</f>
        <v>0</v>
      </c>
      <c r="S126" s="37">
        <f>ROUND($I126*Q126,4)</f>
        <v>0</v>
      </c>
      <c r="T126" s="37">
        <f>ROUND($I126*R126,4)</f>
        <v>0</v>
      </c>
      <c r="U126" s="40"/>
      <c r="V126" s="40"/>
      <c r="W126" s="40"/>
      <c r="X126" s="40"/>
      <c r="Y126" s="41"/>
    </row>
    <row r="127" spans="1:25" ht="13.5" thickBot="1" x14ac:dyDescent="0.3">
      <c r="A127" s="57" t="s">
        <v>87</v>
      </c>
      <c r="B127" s="13">
        <v>6</v>
      </c>
      <c r="C127" s="43" t="s">
        <v>322</v>
      </c>
      <c r="D127" s="43" t="s">
        <v>87</v>
      </c>
      <c r="E127" s="43" t="s">
        <v>87</v>
      </c>
      <c r="F127" s="43" t="s">
        <v>87</v>
      </c>
      <c r="G127" s="43" t="s">
        <v>87</v>
      </c>
      <c r="H127" s="44" t="s">
        <v>317</v>
      </c>
      <c r="I127" s="45">
        <v>1</v>
      </c>
      <c r="J127" s="61"/>
      <c r="K127" s="13">
        <v>1</v>
      </c>
      <c r="L127" s="46"/>
      <c r="M127" s="47"/>
      <c r="N127" s="48">
        <f>IF(M127&gt;0,ROUND(L127/M127,4),0)</f>
        <v>0</v>
      </c>
      <c r="O127" s="49"/>
      <c r="P127" s="50"/>
      <c r="Q127" s="48">
        <f>ROUND(ROUND(N127,4)*(1-O127),4)</f>
        <v>0</v>
      </c>
      <c r="R127" s="48">
        <f>ROUND(ROUND(Q127,4)*(1+P127),4)</f>
        <v>0</v>
      </c>
      <c r="S127" s="48">
        <f>ROUND($I127*Q127,4)</f>
        <v>0</v>
      </c>
      <c r="T127" s="48">
        <f>ROUND($I127*R127,4)</f>
        <v>0</v>
      </c>
      <c r="U127" s="51"/>
      <c r="V127" s="51"/>
      <c r="W127" s="51"/>
      <c r="X127" s="51"/>
      <c r="Y127" s="52"/>
    </row>
    <row r="128" spans="1:25" ht="13.5" thickBot="1" x14ac:dyDescent="0.3">
      <c r="R128" s="62" t="s">
        <v>139</v>
      </c>
      <c r="S128" s="63">
        <f>SUM(S122:S127)</f>
        <v>0</v>
      </c>
      <c r="T128" s="64">
        <f>SUM(T122:T127)</f>
        <v>0</v>
      </c>
    </row>
  </sheetData>
  <sheetProtection algorithmName="SHA-512" hashValue="Fnl9iFcBEH5pBlk7DGf5PiUPSY/pSMMWzR8kVEME5y/6JtayncI385Ocfm0S/D73HXNxFnQkBYZSHgP1V4EmIQ==" saltValue="azZmJOc8fkhRi9MMvvw0fg=="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16-34/20&amp;RStran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12"/>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96.140625" style="1" customWidth="1"/>
    <col min="5" max="5" width="28.28515625" style="1" customWidth="1"/>
    <col min="6"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5" t="s">
        <v>51</v>
      </c>
    </row>
    <row r="5" spans="1:25" ht="18" x14ac:dyDescent="0.25">
      <c r="B5" s="66" t="s">
        <v>323</v>
      </c>
      <c r="C5" s="2" t="s">
        <v>324</v>
      </c>
    </row>
    <row r="7" spans="1:25" x14ac:dyDescent="0.25">
      <c r="C7" s="67" t="str">
        <f>IF('2. Podatki o ponudniku'!C5&lt;&gt;"","Naziv ponudnika: " &amp; '2. Podatki o ponudniku'!C5,"")</f>
        <v/>
      </c>
    </row>
    <row r="8" spans="1:25" x14ac:dyDescent="0.25">
      <c r="C8" s="67" t="str">
        <f>IF('2. Podatki o ponudniku'!C7&lt;&gt;"","Identifikacijska številka za DDV: " &amp; '2. Podatki o ponudniku'!C7,"")</f>
        <v/>
      </c>
    </row>
    <row r="10" spans="1:25" ht="13.5" thickBot="1" x14ac:dyDescent="0.3"/>
    <row r="11" spans="1:25" ht="13.5" thickBot="1" x14ac:dyDescent="0.3">
      <c r="A11" s="53" t="s">
        <v>54</v>
      </c>
      <c r="B11" s="58" t="s">
        <v>55</v>
      </c>
      <c r="C11" s="18" t="s">
        <v>325</v>
      </c>
      <c r="D11" s="18"/>
      <c r="E11" s="18"/>
      <c r="F11" s="18"/>
      <c r="G11" s="18"/>
      <c r="H11" s="18" t="s">
        <v>57</v>
      </c>
      <c r="I11" s="18"/>
      <c r="J11" s="8"/>
      <c r="K11" s="7"/>
      <c r="L11" s="18" t="s">
        <v>326</v>
      </c>
      <c r="M11" s="18"/>
      <c r="N11" s="18"/>
      <c r="O11" s="18"/>
      <c r="P11" s="18"/>
      <c r="Q11" s="18"/>
      <c r="R11" s="18"/>
      <c r="S11" s="18"/>
      <c r="T11" s="18"/>
      <c r="U11" s="18"/>
      <c r="V11" s="18"/>
      <c r="W11" s="18"/>
      <c r="X11" s="18"/>
      <c r="Y11" s="8"/>
    </row>
    <row r="12" spans="1:25" ht="51.75" thickBot="1" x14ac:dyDescent="0.3">
      <c r="A12" s="54"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89.25" x14ac:dyDescent="0.25">
      <c r="A13" s="55" t="s">
        <v>327</v>
      </c>
      <c r="B13" s="9">
        <v>1</v>
      </c>
      <c r="C13" s="22" t="s">
        <v>328</v>
      </c>
      <c r="D13" s="22" t="s">
        <v>329</v>
      </c>
      <c r="E13" s="22" t="s">
        <v>330</v>
      </c>
      <c r="F13" s="22" t="s">
        <v>87</v>
      </c>
      <c r="G13" s="22" t="s">
        <v>87</v>
      </c>
      <c r="H13" s="23" t="s">
        <v>88</v>
      </c>
      <c r="I13" s="24">
        <v>150</v>
      </c>
      <c r="J13" s="59"/>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76.5" x14ac:dyDescent="0.25">
      <c r="A14" s="56" t="s">
        <v>331</v>
      </c>
      <c r="B14" s="11">
        <v>2</v>
      </c>
      <c r="C14" s="32" t="s">
        <v>332</v>
      </c>
      <c r="D14" s="32" t="s">
        <v>329</v>
      </c>
      <c r="E14" s="32" t="s">
        <v>87</v>
      </c>
      <c r="F14" s="32" t="s">
        <v>87</v>
      </c>
      <c r="G14" s="32" t="s">
        <v>87</v>
      </c>
      <c r="H14" s="33" t="s">
        <v>88</v>
      </c>
      <c r="I14" s="34">
        <v>225</v>
      </c>
      <c r="J14" s="60"/>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76.5" x14ac:dyDescent="0.25">
      <c r="A15" s="56" t="s">
        <v>333</v>
      </c>
      <c r="B15" s="11">
        <v>3</v>
      </c>
      <c r="C15" s="32" t="s">
        <v>334</v>
      </c>
      <c r="D15" s="32" t="s">
        <v>329</v>
      </c>
      <c r="E15" s="32" t="s">
        <v>87</v>
      </c>
      <c r="F15" s="32" t="s">
        <v>87</v>
      </c>
      <c r="G15" s="32" t="s">
        <v>87</v>
      </c>
      <c r="H15" s="33" t="s">
        <v>88</v>
      </c>
      <c r="I15" s="34">
        <v>300</v>
      </c>
      <c r="J15" s="60"/>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76.5" x14ac:dyDescent="0.25">
      <c r="A16" s="56" t="s">
        <v>335</v>
      </c>
      <c r="B16" s="11">
        <v>4</v>
      </c>
      <c r="C16" s="32" t="s">
        <v>336</v>
      </c>
      <c r="D16" s="32" t="s">
        <v>329</v>
      </c>
      <c r="E16" s="32" t="s">
        <v>87</v>
      </c>
      <c r="F16" s="32" t="s">
        <v>87</v>
      </c>
      <c r="G16" s="32" t="s">
        <v>87</v>
      </c>
      <c r="H16" s="33" t="s">
        <v>88</v>
      </c>
      <c r="I16" s="34">
        <v>3750</v>
      </c>
      <c r="J16" s="60"/>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76.5" x14ac:dyDescent="0.25">
      <c r="A17" s="56" t="s">
        <v>337</v>
      </c>
      <c r="B17" s="11">
        <v>5</v>
      </c>
      <c r="C17" s="32" t="s">
        <v>338</v>
      </c>
      <c r="D17" s="32" t="s">
        <v>329</v>
      </c>
      <c r="E17" s="32" t="s">
        <v>87</v>
      </c>
      <c r="F17" s="32" t="s">
        <v>87</v>
      </c>
      <c r="G17" s="32" t="s">
        <v>87</v>
      </c>
      <c r="H17" s="33" t="s">
        <v>88</v>
      </c>
      <c r="I17" s="34">
        <v>225</v>
      </c>
      <c r="J17" s="60"/>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76.5" x14ac:dyDescent="0.25">
      <c r="A18" s="56" t="s">
        <v>339</v>
      </c>
      <c r="B18" s="11">
        <v>6</v>
      </c>
      <c r="C18" s="32" t="s">
        <v>340</v>
      </c>
      <c r="D18" s="32" t="s">
        <v>329</v>
      </c>
      <c r="E18" s="32" t="s">
        <v>87</v>
      </c>
      <c r="F18" s="32" t="s">
        <v>87</v>
      </c>
      <c r="G18" s="32" t="s">
        <v>87</v>
      </c>
      <c r="H18" s="33" t="s">
        <v>88</v>
      </c>
      <c r="I18" s="34">
        <v>3000</v>
      </c>
      <c r="J18" s="60"/>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76.5" x14ac:dyDescent="0.25">
      <c r="A19" s="56" t="s">
        <v>341</v>
      </c>
      <c r="B19" s="11">
        <v>7</v>
      </c>
      <c r="C19" s="32" t="s">
        <v>342</v>
      </c>
      <c r="D19" s="32" t="s">
        <v>329</v>
      </c>
      <c r="E19" s="32" t="s">
        <v>87</v>
      </c>
      <c r="F19" s="32" t="s">
        <v>87</v>
      </c>
      <c r="G19" s="32" t="s">
        <v>87</v>
      </c>
      <c r="H19" s="33" t="s">
        <v>88</v>
      </c>
      <c r="I19" s="34">
        <v>30</v>
      </c>
      <c r="J19" s="60"/>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77.25" thickBot="1" x14ac:dyDescent="0.3">
      <c r="A20" s="57" t="s">
        <v>343</v>
      </c>
      <c r="B20" s="13">
        <v>8</v>
      </c>
      <c r="C20" s="43" t="s">
        <v>344</v>
      </c>
      <c r="D20" s="43" t="s">
        <v>329</v>
      </c>
      <c r="E20" s="43" t="s">
        <v>87</v>
      </c>
      <c r="F20" s="43" t="s">
        <v>87</v>
      </c>
      <c r="G20" s="43" t="s">
        <v>87</v>
      </c>
      <c r="H20" s="44" t="s">
        <v>88</v>
      </c>
      <c r="I20" s="45">
        <v>10</v>
      </c>
      <c r="J20" s="61"/>
      <c r="K20" s="13">
        <v>1</v>
      </c>
      <c r="L20" s="46"/>
      <c r="M20" s="47"/>
      <c r="N20" s="48">
        <f>IF(M20&gt;0,ROUND(L20/M20,4),0)</f>
        <v>0</v>
      </c>
      <c r="O20" s="49"/>
      <c r="P20" s="50"/>
      <c r="Q20" s="48">
        <f>ROUND(ROUND(N20,4)*(1-O20),4)</f>
        <v>0</v>
      </c>
      <c r="R20" s="48">
        <f>ROUND(ROUND(Q20,4)*(1+P20),4)</f>
        <v>0</v>
      </c>
      <c r="S20" s="48">
        <f>ROUND($I20*Q20,4)</f>
        <v>0</v>
      </c>
      <c r="T20" s="48">
        <f>ROUND($I20*R20,4)</f>
        <v>0</v>
      </c>
      <c r="U20" s="51"/>
      <c r="V20" s="51"/>
      <c r="W20" s="51"/>
      <c r="X20" s="51"/>
      <c r="Y20" s="52"/>
    </row>
    <row r="21" spans="1:25" ht="13.5" thickBot="1" x14ac:dyDescent="0.3">
      <c r="R21" s="62" t="s">
        <v>139</v>
      </c>
      <c r="S21" s="63">
        <f>SUM(S13:S20)</f>
        <v>0</v>
      </c>
      <c r="T21" s="64">
        <f>SUM(T13:T20)</f>
        <v>0</v>
      </c>
    </row>
    <row r="23" spans="1:25" ht="13.5" thickBot="1" x14ac:dyDescent="0.3"/>
    <row r="24" spans="1:25" ht="13.5" thickBot="1" x14ac:dyDescent="0.3">
      <c r="A24" s="53" t="s">
        <v>54</v>
      </c>
      <c r="B24" s="58" t="s">
        <v>140</v>
      </c>
      <c r="C24" s="18" t="s">
        <v>345</v>
      </c>
      <c r="D24" s="18"/>
      <c r="E24" s="18"/>
      <c r="F24" s="18"/>
      <c r="G24" s="18"/>
      <c r="H24" s="18" t="s">
        <v>57</v>
      </c>
      <c r="I24" s="18"/>
      <c r="J24" s="8"/>
      <c r="K24" s="7"/>
      <c r="L24" s="18" t="s">
        <v>346</v>
      </c>
      <c r="M24" s="18"/>
      <c r="N24" s="18"/>
      <c r="O24" s="18"/>
      <c r="P24" s="18"/>
      <c r="Q24" s="18"/>
      <c r="R24" s="18"/>
      <c r="S24" s="18"/>
      <c r="T24" s="18"/>
      <c r="U24" s="18"/>
      <c r="V24" s="18"/>
      <c r="W24" s="18"/>
      <c r="X24" s="18"/>
      <c r="Y24" s="8"/>
    </row>
    <row r="25" spans="1:25" ht="51.75" thickBot="1" x14ac:dyDescent="0.3">
      <c r="A25" s="54" t="s">
        <v>59</v>
      </c>
      <c r="B25" s="19" t="s">
        <v>60</v>
      </c>
      <c r="C25" s="20" t="s">
        <v>61</v>
      </c>
      <c r="D25" s="20" t="s">
        <v>62</v>
      </c>
      <c r="E25" s="20" t="s">
        <v>63</v>
      </c>
      <c r="F25" s="20" t="s">
        <v>64</v>
      </c>
      <c r="G25" s="20" t="s">
        <v>65</v>
      </c>
      <c r="H25" s="20" t="s">
        <v>66</v>
      </c>
      <c r="I25" s="20" t="s">
        <v>67</v>
      </c>
      <c r="J25" s="21" t="s">
        <v>68</v>
      </c>
      <c r="K25" s="19" t="s">
        <v>69</v>
      </c>
      <c r="L25" s="20" t="s">
        <v>70</v>
      </c>
      <c r="M25" s="20" t="s">
        <v>71</v>
      </c>
      <c r="N25" s="20" t="s">
        <v>72</v>
      </c>
      <c r="O25" s="20" t="s">
        <v>73</v>
      </c>
      <c r="P25" s="20" t="s">
        <v>74</v>
      </c>
      <c r="Q25" s="20" t="s">
        <v>75</v>
      </c>
      <c r="R25" s="20" t="s">
        <v>76</v>
      </c>
      <c r="S25" s="20" t="s">
        <v>77</v>
      </c>
      <c r="T25" s="20" t="s">
        <v>78</v>
      </c>
      <c r="U25" s="20" t="s">
        <v>79</v>
      </c>
      <c r="V25" s="20" t="s">
        <v>80</v>
      </c>
      <c r="W25" s="20" t="s">
        <v>81</v>
      </c>
      <c r="X25" s="20" t="s">
        <v>82</v>
      </c>
      <c r="Y25" s="21" t="s">
        <v>83</v>
      </c>
    </row>
    <row r="26" spans="1:25" ht="63.75" x14ac:dyDescent="0.25">
      <c r="A26" s="55" t="s">
        <v>87</v>
      </c>
      <c r="B26" s="9">
        <v>1</v>
      </c>
      <c r="C26" s="22" t="s">
        <v>347</v>
      </c>
      <c r="D26" s="22" t="s">
        <v>348</v>
      </c>
      <c r="E26" s="22" t="s">
        <v>349</v>
      </c>
      <c r="F26" s="22" t="s">
        <v>87</v>
      </c>
      <c r="G26" s="22" t="s">
        <v>87</v>
      </c>
      <c r="H26" s="23" t="s">
        <v>88</v>
      </c>
      <c r="I26" s="24">
        <v>15</v>
      </c>
      <c r="J26" s="59"/>
      <c r="K26" s="9">
        <v>1</v>
      </c>
      <c r="L26" s="25"/>
      <c r="M26" s="26"/>
      <c r="N26" s="27">
        <f>IF(M26&gt;0,ROUND(L26/M26,4),0)</f>
        <v>0</v>
      </c>
      <c r="O26" s="28"/>
      <c r="P26" s="29"/>
      <c r="Q26" s="27">
        <f>ROUND(ROUND(N26,4)*(1-O26),4)</f>
        <v>0</v>
      </c>
      <c r="R26" s="27">
        <f>ROUND(ROUND(Q26,4)*(1+P26),4)</f>
        <v>0</v>
      </c>
      <c r="S26" s="27">
        <f>ROUND($I26*Q26,4)</f>
        <v>0</v>
      </c>
      <c r="T26" s="27">
        <f>ROUND($I26*R26,4)</f>
        <v>0</v>
      </c>
      <c r="U26" s="30"/>
      <c r="V26" s="30"/>
      <c r="W26" s="30"/>
      <c r="X26" s="30"/>
      <c r="Y26" s="31"/>
    </row>
    <row r="27" spans="1:25" ht="63.75" x14ac:dyDescent="0.25">
      <c r="A27" s="56" t="s">
        <v>350</v>
      </c>
      <c r="B27" s="11">
        <v>2</v>
      </c>
      <c r="C27" s="32" t="s">
        <v>351</v>
      </c>
      <c r="D27" s="32" t="s">
        <v>348</v>
      </c>
      <c r="E27" s="32" t="s">
        <v>349</v>
      </c>
      <c r="F27" s="32" t="s">
        <v>87</v>
      </c>
      <c r="G27" s="32" t="s">
        <v>87</v>
      </c>
      <c r="H27" s="33" t="s">
        <v>88</v>
      </c>
      <c r="I27" s="34">
        <v>15</v>
      </c>
      <c r="J27" s="60"/>
      <c r="K27" s="11">
        <v>1</v>
      </c>
      <c r="L27" s="35"/>
      <c r="M27" s="36"/>
      <c r="N27" s="37">
        <f>IF(M27&gt;0,ROUND(L27/M27,4),0)</f>
        <v>0</v>
      </c>
      <c r="O27" s="38"/>
      <c r="P27" s="39"/>
      <c r="Q27" s="37">
        <f>ROUND(ROUND(N27,4)*(1-O27),4)</f>
        <v>0</v>
      </c>
      <c r="R27" s="37">
        <f>ROUND(ROUND(Q27,4)*(1+P27),4)</f>
        <v>0</v>
      </c>
      <c r="S27" s="37">
        <f>ROUND($I27*Q27,4)</f>
        <v>0</v>
      </c>
      <c r="T27" s="37">
        <f>ROUND($I27*R27,4)</f>
        <v>0</v>
      </c>
      <c r="U27" s="40"/>
      <c r="V27" s="40"/>
      <c r="W27" s="40"/>
      <c r="X27" s="40"/>
      <c r="Y27" s="41"/>
    </row>
    <row r="28" spans="1:25" ht="63.75" x14ac:dyDescent="0.25">
      <c r="A28" s="56" t="s">
        <v>352</v>
      </c>
      <c r="B28" s="11">
        <v>3</v>
      </c>
      <c r="C28" s="32" t="s">
        <v>353</v>
      </c>
      <c r="D28" s="32" t="s">
        <v>348</v>
      </c>
      <c r="E28" s="32" t="s">
        <v>349</v>
      </c>
      <c r="F28" s="32" t="s">
        <v>87</v>
      </c>
      <c r="G28" s="32" t="s">
        <v>87</v>
      </c>
      <c r="H28" s="33" t="s">
        <v>88</v>
      </c>
      <c r="I28" s="34">
        <v>15</v>
      </c>
      <c r="J28" s="60"/>
      <c r="K28" s="11">
        <v>1</v>
      </c>
      <c r="L28" s="35"/>
      <c r="M28" s="36"/>
      <c r="N28" s="37">
        <f>IF(M28&gt;0,ROUND(L28/M28,4),0)</f>
        <v>0</v>
      </c>
      <c r="O28" s="38"/>
      <c r="P28" s="39"/>
      <c r="Q28" s="37">
        <f>ROUND(ROUND(N28,4)*(1-O28),4)</f>
        <v>0</v>
      </c>
      <c r="R28" s="37">
        <f>ROUND(ROUND(Q28,4)*(1+P28),4)</f>
        <v>0</v>
      </c>
      <c r="S28" s="37">
        <f>ROUND($I28*Q28,4)</f>
        <v>0</v>
      </c>
      <c r="T28" s="37">
        <f>ROUND($I28*R28,4)</f>
        <v>0</v>
      </c>
      <c r="U28" s="40"/>
      <c r="V28" s="40"/>
      <c r="W28" s="40"/>
      <c r="X28" s="40"/>
      <c r="Y28" s="41"/>
    </row>
    <row r="29" spans="1:25" ht="63.75" x14ac:dyDescent="0.25">
      <c r="A29" s="56" t="s">
        <v>354</v>
      </c>
      <c r="B29" s="11">
        <v>4</v>
      </c>
      <c r="C29" s="32" t="s">
        <v>355</v>
      </c>
      <c r="D29" s="32" t="s">
        <v>348</v>
      </c>
      <c r="E29" s="32" t="s">
        <v>349</v>
      </c>
      <c r="F29" s="32" t="s">
        <v>87</v>
      </c>
      <c r="G29" s="32" t="s">
        <v>87</v>
      </c>
      <c r="H29" s="33" t="s">
        <v>88</v>
      </c>
      <c r="I29" s="34">
        <v>15</v>
      </c>
      <c r="J29" s="60"/>
      <c r="K29" s="11">
        <v>1</v>
      </c>
      <c r="L29" s="35"/>
      <c r="M29" s="36"/>
      <c r="N29" s="37">
        <f>IF(M29&gt;0,ROUND(L29/M29,4),0)</f>
        <v>0</v>
      </c>
      <c r="O29" s="38"/>
      <c r="P29" s="39"/>
      <c r="Q29" s="37">
        <f>ROUND(ROUND(N29,4)*(1-O29),4)</f>
        <v>0</v>
      </c>
      <c r="R29" s="37">
        <f>ROUND(ROUND(Q29,4)*(1+P29),4)</f>
        <v>0</v>
      </c>
      <c r="S29" s="37">
        <f>ROUND($I29*Q29,4)</f>
        <v>0</v>
      </c>
      <c r="T29" s="37">
        <f>ROUND($I29*R29,4)</f>
        <v>0</v>
      </c>
      <c r="U29" s="40"/>
      <c r="V29" s="40"/>
      <c r="W29" s="40"/>
      <c r="X29" s="40"/>
      <c r="Y29" s="41"/>
    </row>
    <row r="30" spans="1:25" ht="76.5" x14ac:dyDescent="0.25">
      <c r="A30" s="56" t="s">
        <v>356</v>
      </c>
      <c r="B30" s="11">
        <v>5</v>
      </c>
      <c r="C30" s="32" t="s">
        <v>357</v>
      </c>
      <c r="D30" s="32" t="s">
        <v>329</v>
      </c>
      <c r="E30" s="32" t="s">
        <v>358</v>
      </c>
      <c r="F30" s="32" t="s">
        <v>87</v>
      </c>
      <c r="G30" s="32" t="s">
        <v>87</v>
      </c>
      <c r="H30" s="33" t="s">
        <v>88</v>
      </c>
      <c r="I30" s="34">
        <v>30</v>
      </c>
      <c r="J30" s="60"/>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76.5" x14ac:dyDescent="0.25">
      <c r="A31" s="56" t="s">
        <v>359</v>
      </c>
      <c r="B31" s="11">
        <v>6</v>
      </c>
      <c r="C31" s="32" t="s">
        <v>360</v>
      </c>
      <c r="D31" s="32" t="s">
        <v>329</v>
      </c>
      <c r="E31" s="32" t="s">
        <v>358</v>
      </c>
      <c r="F31" s="32" t="s">
        <v>87</v>
      </c>
      <c r="G31" s="32" t="s">
        <v>87</v>
      </c>
      <c r="H31" s="33" t="s">
        <v>88</v>
      </c>
      <c r="I31" s="34">
        <v>30</v>
      </c>
      <c r="J31" s="60"/>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76.5" x14ac:dyDescent="0.25">
      <c r="A32" s="56" t="s">
        <v>361</v>
      </c>
      <c r="B32" s="11">
        <v>7</v>
      </c>
      <c r="C32" s="32" t="s">
        <v>362</v>
      </c>
      <c r="D32" s="32" t="s">
        <v>329</v>
      </c>
      <c r="E32" s="32" t="s">
        <v>358</v>
      </c>
      <c r="F32" s="32" t="s">
        <v>87</v>
      </c>
      <c r="G32" s="32" t="s">
        <v>87</v>
      </c>
      <c r="H32" s="33" t="s">
        <v>88</v>
      </c>
      <c r="I32" s="34">
        <v>150</v>
      </c>
      <c r="J32" s="60"/>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76.5" x14ac:dyDescent="0.25">
      <c r="A33" s="56" t="s">
        <v>363</v>
      </c>
      <c r="B33" s="11">
        <v>8</v>
      </c>
      <c r="C33" s="32" t="s">
        <v>364</v>
      </c>
      <c r="D33" s="32" t="s">
        <v>329</v>
      </c>
      <c r="E33" s="32" t="s">
        <v>358</v>
      </c>
      <c r="F33" s="32" t="s">
        <v>87</v>
      </c>
      <c r="G33" s="32" t="s">
        <v>87</v>
      </c>
      <c r="H33" s="33" t="s">
        <v>88</v>
      </c>
      <c r="I33" s="34">
        <v>150</v>
      </c>
      <c r="J33" s="60"/>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77.25" thickBot="1" x14ac:dyDescent="0.3">
      <c r="A34" s="57" t="s">
        <v>365</v>
      </c>
      <c r="B34" s="13">
        <v>9</v>
      </c>
      <c r="C34" s="43" t="s">
        <v>366</v>
      </c>
      <c r="D34" s="43" t="s">
        <v>329</v>
      </c>
      <c r="E34" s="43" t="s">
        <v>358</v>
      </c>
      <c r="F34" s="43" t="s">
        <v>87</v>
      </c>
      <c r="G34" s="43" t="s">
        <v>87</v>
      </c>
      <c r="H34" s="44" t="s">
        <v>88</v>
      </c>
      <c r="I34" s="45">
        <v>150</v>
      </c>
      <c r="J34" s="61"/>
      <c r="K34" s="13">
        <v>1</v>
      </c>
      <c r="L34" s="46"/>
      <c r="M34" s="47"/>
      <c r="N34" s="48">
        <f>IF(M34&gt;0,ROUND(L34/M34,4),0)</f>
        <v>0</v>
      </c>
      <c r="O34" s="49"/>
      <c r="P34" s="50"/>
      <c r="Q34" s="48">
        <f>ROUND(ROUND(N34,4)*(1-O34),4)</f>
        <v>0</v>
      </c>
      <c r="R34" s="48">
        <f>ROUND(ROUND(Q34,4)*(1+P34),4)</f>
        <v>0</v>
      </c>
      <c r="S34" s="48">
        <f>ROUND($I34*Q34,4)</f>
        <v>0</v>
      </c>
      <c r="T34" s="48">
        <f>ROUND($I34*R34,4)</f>
        <v>0</v>
      </c>
      <c r="U34" s="51"/>
      <c r="V34" s="51"/>
      <c r="W34" s="51"/>
      <c r="X34" s="51"/>
      <c r="Y34" s="52"/>
    </row>
    <row r="35" spans="1:25" ht="13.5" thickBot="1" x14ac:dyDescent="0.3">
      <c r="R35" s="62" t="s">
        <v>139</v>
      </c>
      <c r="S35" s="63">
        <f>SUM(S26:S34)</f>
        <v>0</v>
      </c>
      <c r="T35" s="64">
        <f>SUM(T26:T34)</f>
        <v>0</v>
      </c>
    </row>
    <row r="37" spans="1:25" ht="13.5" thickBot="1" x14ac:dyDescent="0.3"/>
    <row r="38" spans="1:25" ht="13.5" thickBot="1" x14ac:dyDescent="0.3">
      <c r="A38" s="53" t="s">
        <v>54</v>
      </c>
      <c r="B38" s="58" t="s">
        <v>202</v>
      </c>
      <c r="C38" s="18" t="s">
        <v>367</v>
      </c>
      <c r="D38" s="18"/>
      <c r="E38" s="18"/>
      <c r="F38" s="18"/>
      <c r="G38" s="18"/>
      <c r="H38" s="18" t="s">
        <v>57</v>
      </c>
      <c r="I38" s="18"/>
      <c r="J38" s="8"/>
      <c r="K38" s="7"/>
      <c r="L38" s="18" t="s">
        <v>368</v>
      </c>
      <c r="M38" s="18"/>
      <c r="N38" s="18"/>
      <c r="O38" s="18"/>
      <c r="P38" s="18"/>
      <c r="Q38" s="18"/>
      <c r="R38" s="18"/>
      <c r="S38" s="18"/>
      <c r="T38" s="18"/>
      <c r="U38" s="18"/>
      <c r="V38" s="18"/>
      <c r="W38" s="18"/>
      <c r="X38" s="18"/>
      <c r="Y38" s="8"/>
    </row>
    <row r="39" spans="1:25" ht="51.75" thickBot="1" x14ac:dyDescent="0.3">
      <c r="A39" s="54" t="s">
        <v>59</v>
      </c>
      <c r="B39" s="19" t="s">
        <v>60</v>
      </c>
      <c r="C39" s="20" t="s">
        <v>61</v>
      </c>
      <c r="D39" s="20" t="s">
        <v>62</v>
      </c>
      <c r="E39" s="20" t="s">
        <v>63</v>
      </c>
      <c r="F39" s="20" t="s">
        <v>64</v>
      </c>
      <c r="G39" s="20" t="s">
        <v>65</v>
      </c>
      <c r="H39" s="20" t="s">
        <v>66</v>
      </c>
      <c r="I39" s="20" t="s">
        <v>67</v>
      </c>
      <c r="J39" s="21" t="s">
        <v>68</v>
      </c>
      <c r="K39" s="19" t="s">
        <v>69</v>
      </c>
      <c r="L39" s="20" t="s">
        <v>70</v>
      </c>
      <c r="M39" s="20" t="s">
        <v>71</v>
      </c>
      <c r="N39" s="20" t="s">
        <v>72</v>
      </c>
      <c r="O39" s="20" t="s">
        <v>73</v>
      </c>
      <c r="P39" s="20" t="s">
        <v>74</v>
      </c>
      <c r="Q39" s="20" t="s">
        <v>75</v>
      </c>
      <c r="R39" s="20" t="s">
        <v>76</v>
      </c>
      <c r="S39" s="20" t="s">
        <v>77</v>
      </c>
      <c r="T39" s="20" t="s">
        <v>78</v>
      </c>
      <c r="U39" s="20" t="s">
        <v>79</v>
      </c>
      <c r="V39" s="20" t="s">
        <v>80</v>
      </c>
      <c r="W39" s="20" t="s">
        <v>81</v>
      </c>
      <c r="X39" s="20" t="s">
        <v>82</v>
      </c>
      <c r="Y39" s="21" t="s">
        <v>83</v>
      </c>
    </row>
    <row r="40" spans="1:25" ht="178.5" x14ac:dyDescent="0.25">
      <c r="A40" s="55" t="s">
        <v>369</v>
      </c>
      <c r="B40" s="9">
        <v>1</v>
      </c>
      <c r="C40" s="22" t="s">
        <v>370</v>
      </c>
      <c r="D40" s="22" t="s">
        <v>371</v>
      </c>
      <c r="E40" s="22" t="s">
        <v>372</v>
      </c>
      <c r="F40" s="22" t="s">
        <v>87</v>
      </c>
      <c r="G40" s="22" t="s">
        <v>87</v>
      </c>
      <c r="H40" s="23" t="s">
        <v>88</v>
      </c>
      <c r="I40" s="24">
        <v>30</v>
      </c>
      <c r="J40" s="59"/>
      <c r="K40" s="9">
        <v>1</v>
      </c>
      <c r="L40" s="25"/>
      <c r="M40" s="26"/>
      <c r="N40" s="27">
        <f>IF(M40&gt;0,ROUND(L40/M40,4),0)</f>
        <v>0</v>
      </c>
      <c r="O40" s="28"/>
      <c r="P40" s="29"/>
      <c r="Q40" s="27">
        <f>ROUND(ROUND(N40,4)*(1-O40),4)</f>
        <v>0</v>
      </c>
      <c r="R40" s="27">
        <f>ROUND(ROUND(Q40,4)*(1+P40),4)</f>
        <v>0</v>
      </c>
      <c r="S40" s="27">
        <f>ROUND($I40*Q40,4)</f>
        <v>0</v>
      </c>
      <c r="T40" s="27">
        <f>ROUND($I40*R40,4)</f>
        <v>0</v>
      </c>
      <c r="U40" s="30"/>
      <c r="V40" s="30"/>
      <c r="W40" s="30"/>
      <c r="X40" s="30"/>
      <c r="Y40" s="31"/>
    </row>
    <row r="41" spans="1:25" ht="178.5" x14ac:dyDescent="0.25">
      <c r="A41" s="56" t="s">
        <v>373</v>
      </c>
      <c r="B41" s="11">
        <v>2</v>
      </c>
      <c r="C41" s="32" t="s">
        <v>374</v>
      </c>
      <c r="D41" s="32" t="s">
        <v>375</v>
      </c>
      <c r="E41" s="32" t="s">
        <v>376</v>
      </c>
      <c r="F41" s="32" t="s">
        <v>87</v>
      </c>
      <c r="G41" s="32" t="s">
        <v>87</v>
      </c>
      <c r="H41" s="33" t="s">
        <v>88</v>
      </c>
      <c r="I41" s="34">
        <v>30</v>
      </c>
      <c r="J41" s="60"/>
      <c r="K41" s="11">
        <v>1</v>
      </c>
      <c r="L41" s="35"/>
      <c r="M41" s="36"/>
      <c r="N41" s="37">
        <f>IF(M41&gt;0,ROUND(L41/M41,4),0)</f>
        <v>0</v>
      </c>
      <c r="O41" s="38"/>
      <c r="P41" s="39"/>
      <c r="Q41" s="37">
        <f>ROUND(ROUND(N41,4)*(1-O41),4)</f>
        <v>0</v>
      </c>
      <c r="R41" s="37">
        <f>ROUND(ROUND(Q41,4)*(1+P41),4)</f>
        <v>0</v>
      </c>
      <c r="S41" s="37">
        <f>ROUND($I41*Q41,4)</f>
        <v>0</v>
      </c>
      <c r="T41" s="37">
        <f>ROUND($I41*R41,4)</f>
        <v>0</v>
      </c>
      <c r="U41" s="40"/>
      <c r="V41" s="40"/>
      <c r="W41" s="40"/>
      <c r="X41" s="40"/>
      <c r="Y41" s="41"/>
    </row>
    <row r="42" spans="1:25" ht="178.5" x14ac:dyDescent="0.25">
      <c r="A42" s="56" t="s">
        <v>377</v>
      </c>
      <c r="B42" s="11">
        <v>3</v>
      </c>
      <c r="C42" s="32" t="s">
        <v>378</v>
      </c>
      <c r="D42" s="32" t="s">
        <v>375</v>
      </c>
      <c r="E42" s="32" t="s">
        <v>372</v>
      </c>
      <c r="F42" s="32" t="s">
        <v>87</v>
      </c>
      <c r="G42" s="32" t="s">
        <v>87</v>
      </c>
      <c r="H42" s="33" t="s">
        <v>88</v>
      </c>
      <c r="I42" s="34">
        <v>30</v>
      </c>
      <c r="J42" s="60"/>
      <c r="K42" s="11">
        <v>1</v>
      </c>
      <c r="L42" s="35"/>
      <c r="M42" s="36"/>
      <c r="N42" s="37">
        <f>IF(M42&gt;0,ROUND(L42/M42,4),0)</f>
        <v>0</v>
      </c>
      <c r="O42" s="38"/>
      <c r="P42" s="39"/>
      <c r="Q42" s="37">
        <f>ROUND(ROUND(N42,4)*(1-O42),4)</f>
        <v>0</v>
      </c>
      <c r="R42" s="37">
        <f>ROUND(ROUND(Q42,4)*(1+P42),4)</f>
        <v>0</v>
      </c>
      <c r="S42" s="37">
        <f>ROUND($I42*Q42,4)</f>
        <v>0</v>
      </c>
      <c r="T42" s="37">
        <f>ROUND($I42*R42,4)</f>
        <v>0</v>
      </c>
      <c r="U42" s="40"/>
      <c r="V42" s="40"/>
      <c r="W42" s="40"/>
      <c r="X42" s="40"/>
      <c r="Y42" s="41"/>
    </row>
    <row r="43" spans="1:25" ht="178.5" x14ac:dyDescent="0.25">
      <c r="A43" s="56" t="s">
        <v>379</v>
      </c>
      <c r="B43" s="11">
        <v>4</v>
      </c>
      <c r="C43" s="32" t="s">
        <v>380</v>
      </c>
      <c r="D43" s="32" t="s">
        <v>375</v>
      </c>
      <c r="E43" s="32" t="s">
        <v>376</v>
      </c>
      <c r="F43" s="32" t="s">
        <v>87</v>
      </c>
      <c r="G43" s="32" t="s">
        <v>87</v>
      </c>
      <c r="H43" s="33" t="s">
        <v>88</v>
      </c>
      <c r="I43" s="34">
        <v>120</v>
      </c>
      <c r="J43" s="60"/>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178.5" x14ac:dyDescent="0.25">
      <c r="A44" s="56" t="s">
        <v>381</v>
      </c>
      <c r="B44" s="11">
        <v>5</v>
      </c>
      <c r="C44" s="32" t="s">
        <v>382</v>
      </c>
      <c r="D44" s="32" t="s">
        <v>375</v>
      </c>
      <c r="E44" s="32" t="s">
        <v>372</v>
      </c>
      <c r="F44" s="32" t="s">
        <v>87</v>
      </c>
      <c r="G44" s="32" t="s">
        <v>87</v>
      </c>
      <c r="H44" s="33" t="s">
        <v>88</v>
      </c>
      <c r="I44" s="34">
        <v>120</v>
      </c>
      <c r="J44" s="60"/>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178.5" x14ac:dyDescent="0.25">
      <c r="A45" s="56" t="s">
        <v>383</v>
      </c>
      <c r="B45" s="11">
        <v>6</v>
      </c>
      <c r="C45" s="32" t="s">
        <v>384</v>
      </c>
      <c r="D45" s="32" t="s">
        <v>375</v>
      </c>
      <c r="E45" s="32" t="s">
        <v>376</v>
      </c>
      <c r="F45" s="32" t="s">
        <v>87</v>
      </c>
      <c r="G45" s="32" t="s">
        <v>87</v>
      </c>
      <c r="H45" s="33" t="s">
        <v>88</v>
      </c>
      <c r="I45" s="34">
        <v>150</v>
      </c>
      <c r="J45" s="60"/>
      <c r="K45" s="11">
        <v>1</v>
      </c>
      <c r="L45" s="35"/>
      <c r="M45" s="36"/>
      <c r="N45" s="37">
        <f>IF(M45&gt;0,ROUND(L45/M45,4),0)</f>
        <v>0</v>
      </c>
      <c r="O45" s="38"/>
      <c r="P45" s="39"/>
      <c r="Q45" s="37">
        <f>ROUND(ROUND(N45,4)*(1-O45),4)</f>
        <v>0</v>
      </c>
      <c r="R45" s="37">
        <f>ROUND(ROUND(Q45,4)*(1+P45),4)</f>
        <v>0</v>
      </c>
      <c r="S45" s="37">
        <f>ROUND($I45*Q45,4)</f>
        <v>0</v>
      </c>
      <c r="T45" s="37">
        <f>ROUND($I45*R45,4)</f>
        <v>0</v>
      </c>
      <c r="U45" s="40"/>
      <c r="V45" s="40"/>
      <c r="W45" s="40"/>
      <c r="X45" s="40"/>
      <c r="Y45" s="41"/>
    </row>
    <row r="46" spans="1:25" ht="179.25" thickBot="1" x14ac:dyDescent="0.3">
      <c r="A46" s="57" t="s">
        <v>385</v>
      </c>
      <c r="B46" s="13">
        <v>7</v>
      </c>
      <c r="C46" s="43" t="s">
        <v>386</v>
      </c>
      <c r="D46" s="43" t="s">
        <v>375</v>
      </c>
      <c r="E46" s="43" t="s">
        <v>372</v>
      </c>
      <c r="F46" s="43" t="s">
        <v>87</v>
      </c>
      <c r="G46" s="43" t="s">
        <v>87</v>
      </c>
      <c r="H46" s="44" t="s">
        <v>88</v>
      </c>
      <c r="I46" s="45">
        <v>150</v>
      </c>
      <c r="J46" s="61"/>
      <c r="K46" s="13">
        <v>1</v>
      </c>
      <c r="L46" s="46"/>
      <c r="M46" s="47"/>
      <c r="N46" s="48">
        <f>IF(M46&gt;0,ROUND(L46/M46,4),0)</f>
        <v>0</v>
      </c>
      <c r="O46" s="49"/>
      <c r="P46" s="50"/>
      <c r="Q46" s="48">
        <f>ROUND(ROUND(N46,4)*(1-O46),4)</f>
        <v>0</v>
      </c>
      <c r="R46" s="48">
        <f>ROUND(ROUND(Q46,4)*(1+P46),4)</f>
        <v>0</v>
      </c>
      <c r="S46" s="48">
        <f>ROUND($I46*Q46,4)</f>
        <v>0</v>
      </c>
      <c r="T46" s="48">
        <f>ROUND($I46*R46,4)</f>
        <v>0</v>
      </c>
      <c r="U46" s="51"/>
      <c r="V46" s="51"/>
      <c r="W46" s="51"/>
      <c r="X46" s="51"/>
      <c r="Y46" s="52"/>
    </row>
    <row r="47" spans="1:25" ht="13.5" thickBot="1" x14ac:dyDescent="0.3">
      <c r="R47" s="62" t="s">
        <v>139</v>
      </c>
      <c r="S47" s="63">
        <f>SUM(S40:S46)</f>
        <v>0</v>
      </c>
      <c r="T47" s="64">
        <f>SUM(T40:T46)</f>
        <v>0</v>
      </c>
    </row>
    <row r="49" spans="1:25" ht="13.5" thickBot="1" x14ac:dyDescent="0.3"/>
    <row r="50" spans="1:25" ht="13.5" thickBot="1" x14ac:dyDescent="0.3">
      <c r="A50" s="53" t="s">
        <v>54</v>
      </c>
      <c r="B50" s="58" t="s">
        <v>251</v>
      </c>
      <c r="C50" s="18" t="s">
        <v>387</v>
      </c>
      <c r="D50" s="18"/>
      <c r="E50" s="18"/>
      <c r="F50" s="18"/>
      <c r="G50" s="18"/>
      <c r="H50" s="18" t="s">
        <v>57</v>
      </c>
      <c r="I50" s="18"/>
      <c r="J50" s="8"/>
      <c r="K50" s="7"/>
      <c r="L50" s="18" t="s">
        <v>388</v>
      </c>
      <c r="M50" s="18"/>
      <c r="N50" s="18"/>
      <c r="O50" s="18"/>
      <c r="P50" s="18"/>
      <c r="Q50" s="18"/>
      <c r="R50" s="18"/>
      <c r="S50" s="18"/>
      <c r="T50" s="18"/>
      <c r="U50" s="18"/>
      <c r="V50" s="18"/>
      <c r="W50" s="18"/>
      <c r="X50" s="18"/>
      <c r="Y50" s="8"/>
    </row>
    <row r="51" spans="1:25" ht="51.75" thickBot="1" x14ac:dyDescent="0.3">
      <c r="A51" s="54" t="s">
        <v>59</v>
      </c>
      <c r="B51" s="19" t="s">
        <v>60</v>
      </c>
      <c r="C51" s="20" t="s">
        <v>61</v>
      </c>
      <c r="D51" s="20" t="s">
        <v>62</v>
      </c>
      <c r="E51" s="20" t="s">
        <v>63</v>
      </c>
      <c r="F51" s="20" t="s">
        <v>64</v>
      </c>
      <c r="G51" s="20" t="s">
        <v>65</v>
      </c>
      <c r="H51" s="20" t="s">
        <v>66</v>
      </c>
      <c r="I51" s="20" t="s">
        <v>67</v>
      </c>
      <c r="J51" s="21" t="s">
        <v>68</v>
      </c>
      <c r="K51" s="19" t="s">
        <v>69</v>
      </c>
      <c r="L51" s="20" t="s">
        <v>70</v>
      </c>
      <c r="M51" s="20" t="s">
        <v>71</v>
      </c>
      <c r="N51" s="20" t="s">
        <v>72</v>
      </c>
      <c r="O51" s="20" t="s">
        <v>73</v>
      </c>
      <c r="P51" s="20" t="s">
        <v>74</v>
      </c>
      <c r="Q51" s="20" t="s">
        <v>75</v>
      </c>
      <c r="R51" s="20" t="s">
        <v>76</v>
      </c>
      <c r="S51" s="20" t="s">
        <v>77</v>
      </c>
      <c r="T51" s="20" t="s">
        <v>78</v>
      </c>
      <c r="U51" s="20" t="s">
        <v>79</v>
      </c>
      <c r="V51" s="20" t="s">
        <v>80</v>
      </c>
      <c r="W51" s="20" t="s">
        <v>81</v>
      </c>
      <c r="X51" s="20" t="s">
        <v>82</v>
      </c>
      <c r="Y51" s="21" t="s">
        <v>83</v>
      </c>
    </row>
    <row r="52" spans="1:25" ht="178.5" x14ac:dyDescent="0.25">
      <c r="A52" s="55" t="s">
        <v>389</v>
      </c>
      <c r="B52" s="9">
        <v>1</v>
      </c>
      <c r="C52" s="22" t="s">
        <v>390</v>
      </c>
      <c r="D52" s="22" t="s">
        <v>391</v>
      </c>
      <c r="E52" s="22" t="s">
        <v>392</v>
      </c>
      <c r="F52" s="22" t="s">
        <v>87</v>
      </c>
      <c r="G52" s="22" t="s">
        <v>87</v>
      </c>
      <c r="H52" s="23" t="s">
        <v>88</v>
      </c>
      <c r="I52" s="24">
        <v>15</v>
      </c>
      <c r="J52" s="59"/>
      <c r="K52" s="9">
        <v>1</v>
      </c>
      <c r="L52" s="25"/>
      <c r="M52" s="26"/>
      <c r="N52" s="27">
        <f>IF(M52&gt;0,ROUND(L52/M52,4),0)</f>
        <v>0</v>
      </c>
      <c r="O52" s="28"/>
      <c r="P52" s="29"/>
      <c r="Q52" s="27">
        <f>ROUND(ROUND(N52,4)*(1-O52),4)</f>
        <v>0</v>
      </c>
      <c r="R52" s="27">
        <f>ROUND(ROUND(Q52,4)*(1+P52),4)</f>
        <v>0</v>
      </c>
      <c r="S52" s="27">
        <f>ROUND($I52*Q52,4)</f>
        <v>0</v>
      </c>
      <c r="T52" s="27">
        <f>ROUND($I52*R52,4)</f>
        <v>0</v>
      </c>
      <c r="U52" s="30"/>
      <c r="V52" s="30"/>
      <c r="W52" s="30"/>
      <c r="X52" s="30"/>
      <c r="Y52" s="31"/>
    </row>
    <row r="53" spans="1:25" ht="178.5" x14ac:dyDescent="0.25">
      <c r="A53" s="56" t="s">
        <v>393</v>
      </c>
      <c r="B53" s="11">
        <v>2</v>
      </c>
      <c r="C53" s="32" t="s">
        <v>394</v>
      </c>
      <c r="D53" s="32" t="s">
        <v>391</v>
      </c>
      <c r="E53" s="32" t="s">
        <v>392</v>
      </c>
      <c r="F53" s="32" t="s">
        <v>87</v>
      </c>
      <c r="G53" s="32" t="s">
        <v>87</v>
      </c>
      <c r="H53" s="33" t="s">
        <v>88</v>
      </c>
      <c r="I53" s="34">
        <v>15</v>
      </c>
      <c r="J53" s="60"/>
      <c r="K53" s="11">
        <v>1</v>
      </c>
      <c r="L53" s="35"/>
      <c r="M53" s="36"/>
      <c r="N53" s="37">
        <f>IF(M53&gt;0,ROUND(L53/M53,4),0)</f>
        <v>0</v>
      </c>
      <c r="O53" s="38"/>
      <c r="P53" s="39"/>
      <c r="Q53" s="37">
        <f>ROUND(ROUND(N53,4)*(1-O53),4)</f>
        <v>0</v>
      </c>
      <c r="R53" s="37">
        <f>ROUND(ROUND(Q53,4)*(1+P53),4)</f>
        <v>0</v>
      </c>
      <c r="S53" s="37">
        <f>ROUND($I53*Q53,4)</f>
        <v>0</v>
      </c>
      <c r="T53" s="37">
        <f>ROUND($I53*R53,4)</f>
        <v>0</v>
      </c>
      <c r="U53" s="40"/>
      <c r="V53" s="40"/>
      <c r="W53" s="40"/>
      <c r="X53" s="40"/>
      <c r="Y53" s="41"/>
    </row>
    <row r="54" spans="1:25" ht="178.5" x14ac:dyDescent="0.25">
      <c r="A54" s="56" t="s">
        <v>395</v>
      </c>
      <c r="B54" s="11">
        <v>3</v>
      </c>
      <c r="C54" s="32" t="s">
        <v>396</v>
      </c>
      <c r="D54" s="32" t="s">
        <v>391</v>
      </c>
      <c r="E54" s="32" t="s">
        <v>392</v>
      </c>
      <c r="F54" s="32" t="s">
        <v>87</v>
      </c>
      <c r="G54" s="32" t="s">
        <v>87</v>
      </c>
      <c r="H54" s="33" t="s">
        <v>88</v>
      </c>
      <c r="I54" s="34">
        <v>60</v>
      </c>
      <c r="J54" s="60"/>
      <c r="K54" s="11">
        <v>1</v>
      </c>
      <c r="L54" s="35"/>
      <c r="M54" s="36"/>
      <c r="N54" s="37">
        <f>IF(M54&gt;0,ROUND(L54/M54,4),0)</f>
        <v>0</v>
      </c>
      <c r="O54" s="38"/>
      <c r="P54" s="39"/>
      <c r="Q54" s="37">
        <f>ROUND(ROUND(N54,4)*(1-O54),4)</f>
        <v>0</v>
      </c>
      <c r="R54" s="37">
        <f>ROUND(ROUND(Q54,4)*(1+P54),4)</f>
        <v>0</v>
      </c>
      <c r="S54" s="37">
        <f>ROUND($I54*Q54,4)</f>
        <v>0</v>
      </c>
      <c r="T54" s="37">
        <f>ROUND($I54*R54,4)</f>
        <v>0</v>
      </c>
      <c r="U54" s="40"/>
      <c r="V54" s="40"/>
      <c r="W54" s="40"/>
      <c r="X54" s="40"/>
      <c r="Y54" s="41"/>
    </row>
    <row r="55" spans="1:25" ht="178.5" x14ac:dyDescent="0.25">
      <c r="A55" s="56" t="s">
        <v>397</v>
      </c>
      <c r="B55" s="11">
        <v>4</v>
      </c>
      <c r="C55" s="32" t="s">
        <v>398</v>
      </c>
      <c r="D55" s="32" t="s">
        <v>391</v>
      </c>
      <c r="E55" s="32" t="s">
        <v>392</v>
      </c>
      <c r="F55" s="32" t="s">
        <v>87</v>
      </c>
      <c r="G55" s="32" t="s">
        <v>87</v>
      </c>
      <c r="H55" s="33" t="s">
        <v>88</v>
      </c>
      <c r="I55" s="34">
        <v>30</v>
      </c>
      <c r="J55" s="60"/>
      <c r="K55" s="11">
        <v>1</v>
      </c>
      <c r="L55" s="35"/>
      <c r="M55" s="36"/>
      <c r="N55" s="37">
        <f>IF(M55&gt;0,ROUND(L55/M55,4),0)</f>
        <v>0</v>
      </c>
      <c r="O55" s="38"/>
      <c r="P55" s="39"/>
      <c r="Q55" s="37">
        <f>ROUND(ROUND(N55,4)*(1-O55),4)</f>
        <v>0</v>
      </c>
      <c r="R55" s="37">
        <f>ROUND(ROUND(Q55,4)*(1+P55),4)</f>
        <v>0</v>
      </c>
      <c r="S55" s="37">
        <f>ROUND($I55*Q55,4)</f>
        <v>0</v>
      </c>
      <c r="T55" s="37">
        <f>ROUND($I55*R55,4)</f>
        <v>0</v>
      </c>
      <c r="U55" s="40"/>
      <c r="V55" s="40"/>
      <c r="W55" s="40"/>
      <c r="X55" s="40"/>
      <c r="Y55" s="41"/>
    </row>
    <row r="56" spans="1:25" ht="178.5" x14ac:dyDescent="0.25">
      <c r="A56" s="56" t="s">
        <v>399</v>
      </c>
      <c r="B56" s="11">
        <v>5</v>
      </c>
      <c r="C56" s="32" t="s">
        <v>400</v>
      </c>
      <c r="D56" s="32" t="s">
        <v>391</v>
      </c>
      <c r="E56" s="32" t="s">
        <v>392</v>
      </c>
      <c r="F56" s="32" t="s">
        <v>87</v>
      </c>
      <c r="G56" s="32" t="s">
        <v>87</v>
      </c>
      <c r="H56" s="33" t="s">
        <v>88</v>
      </c>
      <c r="I56" s="34">
        <v>120</v>
      </c>
      <c r="J56" s="60"/>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ht="178.5" x14ac:dyDescent="0.25">
      <c r="A57" s="56" t="s">
        <v>401</v>
      </c>
      <c r="B57" s="11">
        <v>6</v>
      </c>
      <c r="C57" s="32" t="s">
        <v>402</v>
      </c>
      <c r="D57" s="32" t="s">
        <v>391</v>
      </c>
      <c r="E57" s="32" t="s">
        <v>403</v>
      </c>
      <c r="F57" s="32" t="s">
        <v>87</v>
      </c>
      <c r="G57" s="32" t="s">
        <v>87</v>
      </c>
      <c r="H57" s="33" t="s">
        <v>88</v>
      </c>
      <c r="I57" s="34">
        <v>225</v>
      </c>
      <c r="J57" s="60"/>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179.25" thickBot="1" x14ac:dyDescent="0.3">
      <c r="A58" s="57" t="s">
        <v>404</v>
      </c>
      <c r="B58" s="13">
        <v>7</v>
      </c>
      <c r="C58" s="43" t="s">
        <v>405</v>
      </c>
      <c r="D58" s="43" t="s">
        <v>391</v>
      </c>
      <c r="E58" s="43" t="s">
        <v>392</v>
      </c>
      <c r="F58" s="43" t="s">
        <v>87</v>
      </c>
      <c r="G58" s="43" t="s">
        <v>87</v>
      </c>
      <c r="H58" s="44" t="s">
        <v>88</v>
      </c>
      <c r="I58" s="45">
        <v>135</v>
      </c>
      <c r="J58" s="61"/>
      <c r="K58" s="13">
        <v>1</v>
      </c>
      <c r="L58" s="46"/>
      <c r="M58" s="47"/>
      <c r="N58" s="48">
        <f>IF(M58&gt;0,ROUND(L58/M58,4),0)</f>
        <v>0</v>
      </c>
      <c r="O58" s="49"/>
      <c r="P58" s="50"/>
      <c r="Q58" s="48">
        <f>ROUND(ROUND(N58,4)*(1-O58),4)</f>
        <v>0</v>
      </c>
      <c r="R58" s="48">
        <f>ROUND(ROUND(Q58,4)*(1+P58),4)</f>
        <v>0</v>
      </c>
      <c r="S58" s="48">
        <f>ROUND($I58*Q58,4)</f>
        <v>0</v>
      </c>
      <c r="T58" s="48">
        <f>ROUND($I58*R58,4)</f>
        <v>0</v>
      </c>
      <c r="U58" s="51"/>
      <c r="V58" s="51"/>
      <c r="W58" s="51"/>
      <c r="X58" s="51"/>
      <c r="Y58" s="52"/>
    </row>
    <row r="59" spans="1:25" ht="13.5" thickBot="1" x14ac:dyDescent="0.3">
      <c r="R59" s="62" t="s">
        <v>139</v>
      </c>
      <c r="S59" s="63">
        <f>SUM(S52:S58)</f>
        <v>0</v>
      </c>
      <c r="T59" s="64">
        <f>SUM(T52:T58)</f>
        <v>0</v>
      </c>
    </row>
    <row r="61" spans="1:25" ht="13.5" thickBot="1" x14ac:dyDescent="0.3"/>
    <row r="62" spans="1:25" ht="13.5" thickBot="1" x14ac:dyDescent="0.3">
      <c r="A62" s="53" t="s">
        <v>54</v>
      </c>
      <c r="B62" s="58" t="s">
        <v>272</v>
      </c>
      <c r="C62" s="18" t="s">
        <v>406</v>
      </c>
      <c r="D62" s="18"/>
      <c r="E62" s="18"/>
      <c r="F62" s="18"/>
      <c r="G62" s="18"/>
      <c r="H62" s="18" t="s">
        <v>57</v>
      </c>
      <c r="I62" s="18"/>
      <c r="J62" s="8"/>
      <c r="K62" s="7"/>
      <c r="L62" s="18" t="s">
        <v>407</v>
      </c>
      <c r="M62" s="18"/>
      <c r="N62" s="18"/>
      <c r="O62" s="18"/>
      <c r="P62" s="18"/>
      <c r="Q62" s="18"/>
      <c r="R62" s="18"/>
      <c r="S62" s="18"/>
      <c r="T62" s="18"/>
      <c r="U62" s="18"/>
      <c r="V62" s="18"/>
      <c r="W62" s="18"/>
      <c r="X62" s="18"/>
      <c r="Y62" s="8"/>
    </row>
    <row r="63" spans="1:25" ht="51.75" thickBot="1" x14ac:dyDescent="0.3">
      <c r="A63" s="54" t="s">
        <v>59</v>
      </c>
      <c r="B63" s="19" t="s">
        <v>60</v>
      </c>
      <c r="C63" s="20" t="s">
        <v>61</v>
      </c>
      <c r="D63" s="20" t="s">
        <v>62</v>
      </c>
      <c r="E63" s="20" t="s">
        <v>63</v>
      </c>
      <c r="F63" s="20" t="s">
        <v>64</v>
      </c>
      <c r="G63" s="20" t="s">
        <v>65</v>
      </c>
      <c r="H63" s="20" t="s">
        <v>66</v>
      </c>
      <c r="I63" s="20" t="s">
        <v>67</v>
      </c>
      <c r="J63" s="21" t="s">
        <v>68</v>
      </c>
      <c r="K63" s="19" t="s">
        <v>69</v>
      </c>
      <c r="L63" s="20" t="s">
        <v>70</v>
      </c>
      <c r="M63" s="20" t="s">
        <v>71</v>
      </c>
      <c r="N63" s="20" t="s">
        <v>72</v>
      </c>
      <c r="O63" s="20" t="s">
        <v>73</v>
      </c>
      <c r="P63" s="20" t="s">
        <v>74</v>
      </c>
      <c r="Q63" s="20" t="s">
        <v>75</v>
      </c>
      <c r="R63" s="20" t="s">
        <v>76</v>
      </c>
      <c r="S63" s="20" t="s">
        <v>77</v>
      </c>
      <c r="T63" s="20" t="s">
        <v>78</v>
      </c>
      <c r="U63" s="20" t="s">
        <v>79</v>
      </c>
      <c r="V63" s="20" t="s">
        <v>80</v>
      </c>
      <c r="W63" s="20" t="s">
        <v>81</v>
      </c>
      <c r="X63" s="20" t="s">
        <v>82</v>
      </c>
      <c r="Y63" s="21" t="s">
        <v>83</v>
      </c>
    </row>
    <row r="64" spans="1:25" ht="89.25" x14ac:dyDescent="0.25">
      <c r="A64" s="55" t="s">
        <v>408</v>
      </c>
      <c r="B64" s="9">
        <v>1</v>
      </c>
      <c r="C64" s="22" t="s">
        <v>409</v>
      </c>
      <c r="D64" s="22" t="s">
        <v>410</v>
      </c>
      <c r="E64" s="22" t="s">
        <v>87</v>
      </c>
      <c r="F64" s="22" t="s">
        <v>87</v>
      </c>
      <c r="G64" s="22" t="s">
        <v>87</v>
      </c>
      <c r="H64" s="23" t="s">
        <v>88</v>
      </c>
      <c r="I64" s="24">
        <v>5</v>
      </c>
      <c r="J64" s="59"/>
      <c r="K64" s="9">
        <v>1</v>
      </c>
      <c r="L64" s="25"/>
      <c r="M64" s="26"/>
      <c r="N64" s="27">
        <f>IF(M64&gt;0,ROUND(L64/M64,4),0)</f>
        <v>0</v>
      </c>
      <c r="O64" s="28"/>
      <c r="P64" s="29"/>
      <c r="Q64" s="27">
        <f>ROUND(ROUND(N64,4)*(1-O64),4)</f>
        <v>0</v>
      </c>
      <c r="R64" s="27">
        <f>ROUND(ROUND(Q64,4)*(1+P64),4)</f>
        <v>0</v>
      </c>
      <c r="S64" s="27">
        <f>ROUND($I64*Q64,4)</f>
        <v>0</v>
      </c>
      <c r="T64" s="27">
        <f>ROUND($I64*R64,4)</f>
        <v>0</v>
      </c>
      <c r="U64" s="30"/>
      <c r="V64" s="30"/>
      <c r="W64" s="30"/>
      <c r="X64" s="30"/>
      <c r="Y64" s="31"/>
    </row>
    <row r="65" spans="1:25" ht="89.25" x14ac:dyDescent="0.25">
      <c r="A65" s="56" t="s">
        <v>411</v>
      </c>
      <c r="B65" s="11">
        <v>2</v>
      </c>
      <c r="C65" s="32" t="s">
        <v>412</v>
      </c>
      <c r="D65" s="32" t="s">
        <v>410</v>
      </c>
      <c r="E65" s="32" t="s">
        <v>413</v>
      </c>
      <c r="F65" s="32" t="s">
        <v>87</v>
      </c>
      <c r="G65" s="32" t="s">
        <v>87</v>
      </c>
      <c r="H65" s="33" t="s">
        <v>88</v>
      </c>
      <c r="I65" s="34">
        <v>5</v>
      </c>
      <c r="J65" s="60"/>
      <c r="K65" s="11">
        <v>1</v>
      </c>
      <c r="L65" s="35"/>
      <c r="M65" s="36"/>
      <c r="N65" s="37">
        <f>IF(M65&gt;0,ROUND(L65/M65,4),0)</f>
        <v>0</v>
      </c>
      <c r="O65" s="38"/>
      <c r="P65" s="39"/>
      <c r="Q65" s="37">
        <f>ROUND(ROUND(N65,4)*(1-O65),4)</f>
        <v>0</v>
      </c>
      <c r="R65" s="37">
        <f>ROUND(ROUND(Q65,4)*(1+P65),4)</f>
        <v>0</v>
      </c>
      <c r="S65" s="37">
        <f>ROUND($I65*Q65,4)</f>
        <v>0</v>
      </c>
      <c r="T65" s="37">
        <f>ROUND($I65*R65,4)</f>
        <v>0</v>
      </c>
      <c r="U65" s="40"/>
      <c r="V65" s="40"/>
      <c r="W65" s="40"/>
      <c r="X65" s="40"/>
      <c r="Y65" s="41"/>
    </row>
    <row r="66" spans="1:25" ht="89.25" x14ac:dyDescent="0.25">
      <c r="A66" s="56" t="s">
        <v>414</v>
      </c>
      <c r="B66" s="11">
        <v>3</v>
      </c>
      <c r="C66" s="32" t="s">
        <v>415</v>
      </c>
      <c r="D66" s="32" t="s">
        <v>410</v>
      </c>
      <c r="E66" s="32" t="s">
        <v>413</v>
      </c>
      <c r="F66" s="32" t="s">
        <v>87</v>
      </c>
      <c r="G66" s="32" t="s">
        <v>87</v>
      </c>
      <c r="H66" s="33" t="s">
        <v>88</v>
      </c>
      <c r="I66" s="34">
        <v>50</v>
      </c>
      <c r="J66" s="60"/>
      <c r="K66" s="11">
        <v>1</v>
      </c>
      <c r="L66" s="35"/>
      <c r="M66" s="36"/>
      <c r="N66" s="37">
        <f>IF(M66&gt;0,ROUND(L66/M66,4),0)</f>
        <v>0</v>
      </c>
      <c r="O66" s="38"/>
      <c r="P66" s="39"/>
      <c r="Q66" s="37">
        <f>ROUND(ROUND(N66,4)*(1-O66),4)</f>
        <v>0</v>
      </c>
      <c r="R66" s="37">
        <f>ROUND(ROUND(Q66,4)*(1+P66),4)</f>
        <v>0</v>
      </c>
      <c r="S66" s="37">
        <f>ROUND($I66*Q66,4)</f>
        <v>0</v>
      </c>
      <c r="T66" s="37">
        <f>ROUND($I66*R66,4)</f>
        <v>0</v>
      </c>
      <c r="U66" s="40"/>
      <c r="V66" s="40"/>
      <c r="W66" s="40"/>
      <c r="X66" s="40"/>
      <c r="Y66" s="41"/>
    </row>
    <row r="67" spans="1:25" ht="89.25" x14ac:dyDescent="0.25">
      <c r="A67" s="56" t="s">
        <v>416</v>
      </c>
      <c r="B67" s="11">
        <v>4</v>
      </c>
      <c r="C67" s="32" t="s">
        <v>417</v>
      </c>
      <c r="D67" s="32" t="s">
        <v>410</v>
      </c>
      <c r="E67" s="32" t="s">
        <v>413</v>
      </c>
      <c r="F67" s="32" t="s">
        <v>87</v>
      </c>
      <c r="G67" s="32" t="s">
        <v>87</v>
      </c>
      <c r="H67" s="33" t="s">
        <v>88</v>
      </c>
      <c r="I67" s="34">
        <v>150</v>
      </c>
      <c r="J67" s="60"/>
      <c r="K67" s="11">
        <v>1</v>
      </c>
      <c r="L67" s="35"/>
      <c r="M67" s="36"/>
      <c r="N67" s="37">
        <f>IF(M67&gt;0,ROUND(L67/M67,4),0)</f>
        <v>0</v>
      </c>
      <c r="O67" s="38"/>
      <c r="P67" s="39"/>
      <c r="Q67" s="37">
        <f>ROUND(ROUND(N67,4)*(1-O67),4)</f>
        <v>0</v>
      </c>
      <c r="R67" s="37">
        <f>ROUND(ROUND(Q67,4)*(1+P67),4)</f>
        <v>0</v>
      </c>
      <c r="S67" s="37">
        <f>ROUND($I67*Q67,4)</f>
        <v>0</v>
      </c>
      <c r="T67" s="37">
        <f>ROUND($I67*R67,4)</f>
        <v>0</v>
      </c>
      <c r="U67" s="40"/>
      <c r="V67" s="40"/>
      <c r="W67" s="40"/>
      <c r="X67" s="40"/>
      <c r="Y67" s="41"/>
    </row>
    <row r="68" spans="1:25" ht="89.25" x14ac:dyDescent="0.25">
      <c r="A68" s="56" t="s">
        <v>418</v>
      </c>
      <c r="B68" s="11">
        <v>5</v>
      </c>
      <c r="C68" s="32" t="s">
        <v>419</v>
      </c>
      <c r="D68" s="32" t="s">
        <v>410</v>
      </c>
      <c r="E68" s="32" t="s">
        <v>413</v>
      </c>
      <c r="F68" s="32" t="s">
        <v>87</v>
      </c>
      <c r="G68" s="32" t="s">
        <v>87</v>
      </c>
      <c r="H68" s="33" t="s">
        <v>88</v>
      </c>
      <c r="I68" s="34">
        <v>150</v>
      </c>
      <c r="J68" s="60"/>
      <c r="K68" s="11">
        <v>1</v>
      </c>
      <c r="L68" s="35"/>
      <c r="M68" s="36"/>
      <c r="N68" s="37">
        <f>IF(M68&gt;0,ROUND(L68/M68,4),0)</f>
        <v>0</v>
      </c>
      <c r="O68" s="38"/>
      <c r="P68" s="39"/>
      <c r="Q68" s="37">
        <f>ROUND(ROUND(N68,4)*(1-O68),4)</f>
        <v>0</v>
      </c>
      <c r="R68" s="37">
        <f>ROUND(ROUND(Q68,4)*(1+P68),4)</f>
        <v>0</v>
      </c>
      <c r="S68" s="37">
        <f>ROUND($I68*Q68,4)</f>
        <v>0</v>
      </c>
      <c r="T68" s="37">
        <f>ROUND($I68*R68,4)</f>
        <v>0</v>
      </c>
      <c r="U68" s="40"/>
      <c r="V68" s="40"/>
      <c r="W68" s="40"/>
      <c r="X68" s="40"/>
      <c r="Y68" s="41"/>
    </row>
    <row r="69" spans="1:25" ht="90" thickBot="1" x14ac:dyDescent="0.3">
      <c r="A69" s="57" t="s">
        <v>420</v>
      </c>
      <c r="B69" s="13">
        <v>6</v>
      </c>
      <c r="C69" s="43" t="s">
        <v>421</v>
      </c>
      <c r="D69" s="43" t="s">
        <v>410</v>
      </c>
      <c r="E69" s="43" t="s">
        <v>413</v>
      </c>
      <c r="F69" s="43" t="s">
        <v>87</v>
      </c>
      <c r="G69" s="43" t="s">
        <v>87</v>
      </c>
      <c r="H69" s="44" t="s">
        <v>88</v>
      </c>
      <c r="I69" s="45">
        <v>45</v>
      </c>
      <c r="J69" s="61"/>
      <c r="K69" s="13">
        <v>1</v>
      </c>
      <c r="L69" s="46"/>
      <c r="M69" s="47"/>
      <c r="N69" s="48">
        <f>IF(M69&gt;0,ROUND(L69/M69,4),0)</f>
        <v>0</v>
      </c>
      <c r="O69" s="49"/>
      <c r="P69" s="50"/>
      <c r="Q69" s="48">
        <f>ROUND(ROUND(N69,4)*(1-O69),4)</f>
        <v>0</v>
      </c>
      <c r="R69" s="48">
        <f>ROUND(ROUND(Q69,4)*(1+P69),4)</f>
        <v>0</v>
      </c>
      <c r="S69" s="48">
        <f>ROUND($I69*Q69,4)</f>
        <v>0</v>
      </c>
      <c r="T69" s="48">
        <f>ROUND($I69*R69,4)</f>
        <v>0</v>
      </c>
      <c r="U69" s="51"/>
      <c r="V69" s="51"/>
      <c r="W69" s="51"/>
      <c r="X69" s="51"/>
      <c r="Y69" s="52"/>
    </row>
    <row r="70" spans="1:25" ht="13.5" thickBot="1" x14ac:dyDescent="0.3">
      <c r="R70" s="62" t="s">
        <v>139</v>
      </c>
      <c r="S70" s="63">
        <f>SUM(S64:S69)</f>
        <v>0</v>
      </c>
      <c r="T70" s="64">
        <f>SUM(T64:T69)</f>
        <v>0</v>
      </c>
    </row>
    <row r="72" spans="1:25" ht="13.5" thickBot="1" x14ac:dyDescent="0.3"/>
    <row r="73" spans="1:25" ht="13.5" thickBot="1" x14ac:dyDescent="0.3">
      <c r="A73" s="53" t="s">
        <v>54</v>
      </c>
      <c r="B73" s="58" t="s">
        <v>281</v>
      </c>
      <c r="C73" s="18" t="s">
        <v>422</v>
      </c>
      <c r="D73" s="18"/>
      <c r="E73" s="18"/>
      <c r="F73" s="18"/>
      <c r="G73" s="18"/>
      <c r="H73" s="18" t="s">
        <v>57</v>
      </c>
      <c r="I73" s="18"/>
      <c r="J73" s="8"/>
      <c r="K73" s="7"/>
      <c r="L73" s="18" t="s">
        <v>423</v>
      </c>
      <c r="M73" s="18"/>
      <c r="N73" s="18"/>
      <c r="O73" s="18"/>
      <c r="P73" s="18"/>
      <c r="Q73" s="18"/>
      <c r="R73" s="18"/>
      <c r="S73" s="18"/>
      <c r="T73" s="18"/>
      <c r="U73" s="18"/>
      <c r="V73" s="18"/>
      <c r="W73" s="18"/>
      <c r="X73" s="18"/>
      <c r="Y73" s="8"/>
    </row>
    <row r="74" spans="1:25" ht="51.75" thickBot="1" x14ac:dyDescent="0.3">
      <c r="A74" s="54" t="s">
        <v>59</v>
      </c>
      <c r="B74" s="19" t="s">
        <v>60</v>
      </c>
      <c r="C74" s="20" t="s">
        <v>61</v>
      </c>
      <c r="D74" s="20" t="s">
        <v>62</v>
      </c>
      <c r="E74" s="20" t="s">
        <v>63</v>
      </c>
      <c r="F74" s="20" t="s">
        <v>64</v>
      </c>
      <c r="G74" s="20" t="s">
        <v>65</v>
      </c>
      <c r="H74" s="20" t="s">
        <v>66</v>
      </c>
      <c r="I74" s="20" t="s">
        <v>67</v>
      </c>
      <c r="J74" s="21" t="s">
        <v>68</v>
      </c>
      <c r="K74" s="19" t="s">
        <v>69</v>
      </c>
      <c r="L74" s="20" t="s">
        <v>70</v>
      </c>
      <c r="M74" s="20" t="s">
        <v>71</v>
      </c>
      <c r="N74" s="20" t="s">
        <v>72</v>
      </c>
      <c r="O74" s="20" t="s">
        <v>73</v>
      </c>
      <c r="P74" s="20" t="s">
        <v>74</v>
      </c>
      <c r="Q74" s="20" t="s">
        <v>75</v>
      </c>
      <c r="R74" s="20" t="s">
        <v>76</v>
      </c>
      <c r="S74" s="20" t="s">
        <v>77</v>
      </c>
      <c r="T74" s="20" t="s">
        <v>78</v>
      </c>
      <c r="U74" s="20" t="s">
        <v>79</v>
      </c>
      <c r="V74" s="20" t="s">
        <v>80</v>
      </c>
      <c r="W74" s="20" t="s">
        <v>81</v>
      </c>
      <c r="X74" s="20" t="s">
        <v>82</v>
      </c>
      <c r="Y74" s="21" t="s">
        <v>83</v>
      </c>
    </row>
    <row r="75" spans="1:25" ht="114.75" x14ac:dyDescent="0.25">
      <c r="A75" s="55" t="s">
        <v>424</v>
      </c>
      <c r="B75" s="9">
        <v>1</v>
      </c>
      <c r="C75" s="22" t="s">
        <v>425</v>
      </c>
      <c r="D75" s="22" t="s">
        <v>426</v>
      </c>
      <c r="E75" s="22" t="s">
        <v>427</v>
      </c>
      <c r="F75" s="22" t="s">
        <v>87</v>
      </c>
      <c r="G75" s="22" t="s">
        <v>87</v>
      </c>
      <c r="H75" s="23" t="s">
        <v>88</v>
      </c>
      <c r="I75" s="24">
        <v>30</v>
      </c>
      <c r="J75" s="59"/>
      <c r="K75" s="9">
        <v>1</v>
      </c>
      <c r="L75" s="25"/>
      <c r="M75" s="26"/>
      <c r="N75" s="27">
        <f>IF(M75&gt;0,ROUND(L75/M75,4),0)</f>
        <v>0</v>
      </c>
      <c r="O75" s="28"/>
      <c r="P75" s="29"/>
      <c r="Q75" s="27">
        <f>ROUND(ROUND(N75,4)*(1-O75),4)</f>
        <v>0</v>
      </c>
      <c r="R75" s="27">
        <f>ROUND(ROUND(Q75,4)*(1+P75),4)</f>
        <v>0</v>
      </c>
      <c r="S75" s="27">
        <f>ROUND($I75*Q75,4)</f>
        <v>0</v>
      </c>
      <c r="T75" s="27">
        <f>ROUND($I75*R75,4)</f>
        <v>0</v>
      </c>
      <c r="U75" s="30"/>
      <c r="V75" s="30"/>
      <c r="W75" s="30"/>
      <c r="X75" s="30"/>
      <c r="Y75" s="31"/>
    </row>
    <row r="76" spans="1:25" ht="89.25" x14ac:dyDescent="0.25">
      <c r="A76" s="56" t="s">
        <v>428</v>
      </c>
      <c r="B76" s="11">
        <v>2</v>
      </c>
      <c r="C76" s="32" t="s">
        <v>429</v>
      </c>
      <c r="D76" s="32" t="s">
        <v>426</v>
      </c>
      <c r="E76" s="32" t="s">
        <v>87</v>
      </c>
      <c r="F76" s="32" t="s">
        <v>87</v>
      </c>
      <c r="G76" s="32" t="s">
        <v>87</v>
      </c>
      <c r="H76" s="33" t="s">
        <v>88</v>
      </c>
      <c r="I76" s="34">
        <v>30</v>
      </c>
      <c r="J76" s="60"/>
      <c r="K76" s="11">
        <v>1</v>
      </c>
      <c r="L76" s="35"/>
      <c r="M76" s="36"/>
      <c r="N76" s="37">
        <f>IF(M76&gt;0,ROUND(L76/M76,4),0)</f>
        <v>0</v>
      </c>
      <c r="O76" s="38"/>
      <c r="P76" s="39"/>
      <c r="Q76" s="37">
        <f>ROUND(ROUND(N76,4)*(1-O76),4)</f>
        <v>0</v>
      </c>
      <c r="R76" s="37">
        <f>ROUND(ROUND(Q76,4)*(1+P76),4)</f>
        <v>0</v>
      </c>
      <c r="S76" s="37">
        <f>ROUND($I76*Q76,4)</f>
        <v>0</v>
      </c>
      <c r="T76" s="37">
        <f>ROUND($I76*R76,4)</f>
        <v>0</v>
      </c>
      <c r="U76" s="40"/>
      <c r="V76" s="40"/>
      <c r="W76" s="40"/>
      <c r="X76" s="40"/>
      <c r="Y76" s="41"/>
    </row>
    <row r="77" spans="1:25" ht="89.25" x14ac:dyDescent="0.25">
      <c r="A77" s="56" t="s">
        <v>430</v>
      </c>
      <c r="B77" s="11">
        <v>3</v>
      </c>
      <c r="C77" s="32" t="s">
        <v>431</v>
      </c>
      <c r="D77" s="32" t="s">
        <v>426</v>
      </c>
      <c r="E77" s="32" t="s">
        <v>87</v>
      </c>
      <c r="F77" s="32" t="s">
        <v>87</v>
      </c>
      <c r="G77" s="32" t="s">
        <v>87</v>
      </c>
      <c r="H77" s="33" t="s">
        <v>88</v>
      </c>
      <c r="I77" s="34">
        <v>105</v>
      </c>
      <c r="J77" s="60"/>
      <c r="K77" s="11">
        <v>1</v>
      </c>
      <c r="L77" s="35"/>
      <c r="M77" s="36"/>
      <c r="N77" s="37">
        <f>IF(M77&gt;0,ROUND(L77/M77,4),0)</f>
        <v>0</v>
      </c>
      <c r="O77" s="38"/>
      <c r="P77" s="39"/>
      <c r="Q77" s="37">
        <f>ROUND(ROUND(N77,4)*(1-O77),4)</f>
        <v>0</v>
      </c>
      <c r="R77" s="37">
        <f>ROUND(ROUND(Q77,4)*(1+P77),4)</f>
        <v>0</v>
      </c>
      <c r="S77" s="37">
        <f>ROUND($I77*Q77,4)</f>
        <v>0</v>
      </c>
      <c r="T77" s="37">
        <f>ROUND($I77*R77,4)</f>
        <v>0</v>
      </c>
      <c r="U77" s="40"/>
      <c r="V77" s="40"/>
      <c r="W77" s="40"/>
      <c r="X77" s="40"/>
      <c r="Y77" s="41"/>
    </row>
    <row r="78" spans="1:25" ht="89.25" x14ac:dyDescent="0.25">
      <c r="A78" s="56" t="s">
        <v>432</v>
      </c>
      <c r="B78" s="11">
        <v>4</v>
      </c>
      <c r="C78" s="32" t="s">
        <v>433</v>
      </c>
      <c r="D78" s="32" t="s">
        <v>426</v>
      </c>
      <c r="E78" s="32" t="s">
        <v>87</v>
      </c>
      <c r="F78" s="32" t="s">
        <v>87</v>
      </c>
      <c r="G78" s="32" t="s">
        <v>87</v>
      </c>
      <c r="H78" s="33" t="s">
        <v>88</v>
      </c>
      <c r="I78" s="34">
        <v>375</v>
      </c>
      <c r="J78" s="60"/>
      <c r="K78" s="11">
        <v>1</v>
      </c>
      <c r="L78" s="35"/>
      <c r="M78" s="36"/>
      <c r="N78" s="37">
        <f>IF(M78&gt;0,ROUND(L78/M78,4),0)</f>
        <v>0</v>
      </c>
      <c r="O78" s="38"/>
      <c r="P78" s="39"/>
      <c r="Q78" s="37">
        <f>ROUND(ROUND(N78,4)*(1-O78),4)</f>
        <v>0</v>
      </c>
      <c r="R78" s="37">
        <f>ROUND(ROUND(Q78,4)*(1+P78),4)</f>
        <v>0</v>
      </c>
      <c r="S78" s="37">
        <f>ROUND($I78*Q78,4)</f>
        <v>0</v>
      </c>
      <c r="T78" s="37">
        <f>ROUND($I78*R78,4)</f>
        <v>0</v>
      </c>
      <c r="U78" s="40"/>
      <c r="V78" s="40"/>
      <c r="W78" s="40"/>
      <c r="X78" s="40"/>
      <c r="Y78" s="41"/>
    </row>
    <row r="79" spans="1:25" ht="89.25" x14ac:dyDescent="0.25">
      <c r="A79" s="56" t="s">
        <v>434</v>
      </c>
      <c r="B79" s="11">
        <v>5</v>
      </c>
      <c r="C79" s="32" t="s">
        <v>435</v>
      </c>
      <c r="D79" s="32" t="s">
        <v>426</v>
      </c>
      <c r="E79" s="32" t="s">
        <v>87</v>
      </c>
      <c r="F79" s="32" t="s">
        <v>87</v>
      </c>
      <c r="G79" s="32" t="s">
        <v>87</v>
      </c>
      <c r="H79" s="33" t="s">
        <v>88</v>
      </c>
      <c r="I79" s="34">
        <v>90</v>
      </c>
      <c r="J79" s="60"/>
      <c r="K79" s="11">
        <v>1</v>
      </c>
      <c r="L79" s="35"/>
      <c r="M79" s="36"/>
      <c r="N79" s="37">
        <f>IF(M79&gt;0,ROUND(L79/M79,4),0)</f>
        <v>0</v>
      </c>
      <c r="O79" s="38"/>
      <c r="P79" s="39"/>
      <c r="Q79" s="37">
        <f>ROUND(ROUND(N79,4)*(1-O79),4)</f>
        <v>0</v>
      </c>
      <c r="R79" s="37">
        <f>ROUND(ROUND(Q79,4)*(1+P79),4)</f>
        <v>0</v>
      </c>
      <c r="S79" s="37">
        <f>ROUND($I79*Q79,4)</f>
        <v>0</v>
      </c>
      <c r="T79" s="37">
        <f>ROUND($I79*R79,4)</f>
        <v>0</v>
      </c>
      <c r="U79" s="40"/>
      <c r="V79" s="40"/>
      <c r="W79" s="40"/>
      <c r="X79" s="40"/>
      <c r="Y79" s="41"/>
    </row>
    <row r="80" spans="1:25" ht="90" thickBot="1" x14ac:dyDescent="0.3">
      <c r="A80" s="57" t="s">
        <v>436</v>
      </c>
      <c r="B80" s="13">
        <v>6</v>
      </c>
      <c r="C80" s="43" t="s">
        <v>437</v>
      </c>
      <c r="D80" s="43" t="s">
        <v>426</v>
      </c>
      <c r="E80" s="43" t="s">
        <v>87</v>
      </c>
      <c r="F80" s="43" t="s">
        <v>87</v>
      </c>
      <c r="G80" s="43" t="s">
        <v>87</v>
      </c>
      <c r="H80" s="44" t="s">
        <v>88</v>
      </c>
      <c r="I80" s="45">
        <v>450</v>
      </c>
      <c r="J80" s="61"/>
      <c r="K80" s="13">
        <v>1</v>
      </c>
      <c r="L80" s="46"/>
      <c r="M80" s="47"/>
      <c r="N80" s="48">
        <f>IF(M80&gt;0,ROUND(L80/M80,4),0)</f>
        <v>0</v>
      </c>
      <c r="O80" s="49"/>
      <c r="P80" s="50"/>
      <c r="Q80" s="48">
        <f>ROUND(ROUND(N80,4)*(1-O80),4)</f>
        <v>0</v>
      </c>
      <c r="R80" s="48">
        <f>ROUND(ROUND(Q80,4)*(1+P80),4)</f>
        <v>0</v>
      </c>
      <c r="S80" s="48">
        <f>ROUND($I80*Q80,4)</f>
        <v>0</v>
      </c>
      <c r="T80" s="48">
        <f>ROUND($I80*R80,4)</f>
        <v>0</v>
      </c>
      <c r="U80" s="51"/>
      <c r="V80" s="51"/>
      <c r="W80" s="51"/>
      <c r="X80" s="51"/>
      <c r="Y80" s="52"/>
    </row>
    <row r="81" spans="1:25" ht="13.5" thickBot="1" x14ac:dyDescent="0.3">
      <c r="R81" s="62" t="s">
        <v>139</v>
      </c>
      <c r="S81" s="63">
        <f>SUM(S75:S80)</f>
        <v>0</v>
      </c>
      <c r="T81" s="64">
        <f>SUM(T75:T80)</f>
        <v>0</v>
      </c>
    </row>
    <row r="83" spans="1:25" ht="13.5" thickBot="1" x14ac:dyDescent="0.3"/>
    <row r="84" spans="1:25" ht="13.5" thickBot="1" x14ac:dyDescent="0.3">
      <c r="A84" s="53" t="s">
        <v>54</v>
      </c>
      <c r="B84" s="58" t="s">
        <v>289</v>
      </c>
      <c r="C84" s="18" t="s">
        <v>438</v>
      </c>
      <c r="D84" s="18"/>
      <c r="E84" s="18"/>
      <c r="F84" s="18"/>
      <c r="G84" s="18"/>
      <c r="H84" s="18" t="s">
        <v>57</v>
      </c>
      <c r="I84" s="18"/>
      <c r="J84" s="8"/>
      <c r="K84" s="7"/>
      <c r="L84" s="18" t="s">
        <v>439</v>
      </c>
      <c r="M84" s="18"/>
      <c r="N84" s="18"/>
      <c r="O84" s="18"/>
      <c r="P84" s="18"/>
      <c r="Q84" s="18"/>
      <c r="R84" s="18"/>
      <c r="S84" s="18"/>
      <c r="T84" s="18"/>
      <c r="U84" s="18"/>
      <c r="V84" s="18"/>
      <c r="W84" s="18"/>
      <c r="X84" s="18"/>
      <c r="Y84" s="8"/>
    </row>
    <row r="85" spans="1:25" ht="51.75" thickBot="1" x14ac:dyDescent="0.3">
      <c r="A85" s="54" t="s">
        <v>59</v>
      </c>
      <c r="B85" s="19" t="s">
        <v>60</v>
      </c>
      <c r="C85" s="20" t="s">
        <v>61</v>
      </c>
      <c r="D85" s="20" t="s">
        <v>62</v>
      </c>
      <c r="E85" s="20" t="s">
        <v>63</v>
      </c>
      <c r="F85" s="20" t="s">
        <v>64</v>
      </c>
      <c r="G85" s="20" t="s">
        <v>65</v>
      </c>
      <c r="H85" s="20" t="s">
        <v>66</v>
      </c>
      <c r="I85" s="20" t="s">
        <v>67</v>
      </c>
      <c r="J85" s="21" t="s">
        <v>68</v>
      </c>
      <c r="K85" s="19" t="s">
        <v>69</v>
      </c>
      <c r="L85" s="20" t="s">
        <v>70</v>
      </c>
      <c r="M85" s="20" t="s">
        <v>71</v>
      </c>
      <c r="N85" s="20" t="s">
        <v>72</v>
      </c>
      <c r="O85" s="20" t="s">
        <v>73</v>
      </c>
      <c r="P85" s="20" t="s">
        <v>74</v>
      </c>
      <c r="Q85" s="20" t="s">
        <v>75</v>
      </c>
      <c r="R85" s="20" t="s">
        <v>76</v>
      </c>
      <c r="S85" s="20" t="s">
        <v>77</v>
      </c>
      <c r="T85" s="20" t="s">
        <v>78</v>
      </c>
      <c r="U85" s="20" t="s">
        <v>79</v>
      </c>
      <c r="V85" s="20" t="s">
        <v>80</v>
      </c>
      <c r="W85" s="20" t="s">
        <v>81</v>
      </c>
      <c r="X85" s="20" t="s">
        <v>82</v>
      </c>
      <c r="Y85" s="21" t="s">
        <v>83</v>
      </c>
    </row>
    <row r="86" spans="1:25" ht="216.75" x14ac:dyDescent="0.25">
      <c r="A86" s="55" t="s">
        <v>440</v>
      </c>
      <c r="B86" s="9">
        <v>1</v>
      </c>
      <c r="C86" s="22" t="s">
        <v>441</v>
      </c>
      <c r="D86" s="22" t="s">
        <v>442</v>
      </c>
      <c r="E86" s="22" t="s">
        <v>443</v>
      </c>
      <c r="F86" s="22" t="s">
        <v>444</v>
      </c>
      <c r="G86" s="22" t="s">
        <v>87</v>
      </c>
      <c r="H86" s="23" t="s">
        <v>88</v>
      </c>
      <c r="I86" s="24">
        <v>30</v>
      </c>
      <c r="J86" s="59"/>
      <c r="K86" s="9">
        <v>1</v>
      </c>
      <c r="L86" s="25"/>
      <c r="M86" s="26"/>
      <c r="N86" s="27">
        <f>IF(M86&gt;0,ROUND(L86/M86,4),0)</f>
        <v>0</v>
      </c>
      <c r="O86" s="28"/>
      <c r="P86" s="29"/>
      <c r="Q86" s="27">
        <f>ROUND(ROUND(N86,4)*(1-O86),4)</f>
        <v>0</v>
      </c>
      <c r="R86" s="27">
        <f>ROUND(ROUND(Q86,4)*(1+P86),4)</f>
        <v>0</v>
      </c>
      <c r="S86" s="27">
        <f>ROUND($I86*Q86,4)</f>
        <v>0</v>
      </c>
      <c r="T86" s="27">
        <f>ROUND($I86*R86,4)</f>
        <v>0</v>
      </c>
      <c r="U86" s="30"/>
      <c r="V86" s="30"/>
      <c r="W86" s="30"/>
      <c r="X86" s="30"/>
      <c r="Y86" s="31"/>
    </row>
    <row r="87" spans="1:25" ht="89.25" x14ac:dyDescent="0.25">
      <c r="A87" s="56" t="s">
        <v>445</v>
      </c>
      <c r="B87" s="11">
        <v>2</v>
      </c>
      <c r="C87" s="32" t="s">
        <v>446</v>
      </c>
      <c r="D87" s="32" t="s">
        <v>442</v>
      </c>
      <c r="E87" s="32" t="s">
        <v>447</v>
      </c>
      <c r="F87" s="32" t="s">
        <v>87</v>
      </c>
      <c r="G87" s="32" t="s">
        <v>87</v>
      </c>
      <c r="H87" s="33" t="s">
        <v>88</v>
      </c>
      <c r="I87" s="34">
        <v>30</v>
      </c>
      <c r="J87" s="60"/>
      <c r="K87" s="11">
        <v>1</v>
      </c>
      <c r="L87" s="35"/>
      <c r="M87" s="36"/>
      <c r="N87" s="37">
        <f>IF(M87&gt;0,ROUND(L87/M87,4),0)</f>
        <v>0</v>
      </c>
      <c r="O87" s="38"/>
      <c r="P87" s="39"/>
      <c r="Q87" s="37">
        <f>ROUND(ROUND(N87,4)*(1-O87),4)</f>
        <v>0</v>
      </c>
      <c r="R87" s="37">
        <f>ROUND(ROUND(Q87,4)*(1+P87),4)</f>
        <v>0</v>
      </c>
      <c r="S87" s="37">
        <f>ROUND($I87*Q87,4)</f>
        <v>0</v>
      </c>
      <c r="T87" s="37">
        <f>ROUND($I87*R87,4)</f>
        <v>0</v>
      </c>
      <c r="U87" s="40"/>
      <c r="V87" s="40"/>
      <c r="W87" s="40"/>
      <c r="X87" s="40"/>
      <c r="Y87" s="41"/>
    </row>
    <row r="88" spans="1:25" ht="89.25" x14ac:dyDescent="0.25">
      <c r="A88" s="56" t="s">
        <v>448</v>
      </c>
      <c r="B88" s="11">
        <v>3</v>
      </c>
      <c r="C88" s="32" t="s">
        <v>449</v>
      </c>
      <c r="D88" s="32" t="s">
        <v>442</v>
      </c>
      <c r="E88" s="32" t="s">
        <v>447</v>
      </c>
      <c r="F88" s="32" t="s">
        <v>87</v>
      </c>
      <c r="G88" s="32" t="s">
        <v>87</v>
      </c>
      <c r="H88" s="33" t="s">
        <v>88</v>
      </c>
      <c r="I88" s="34">
        <v>30</v>
      </c>
      <c r="J88" s="60"/>
      <c r="K88" s="11">
        <v>1</v>
      </c>
      <c r="L88" s="35"/>
      <c r="M88" s="36"/>
      <c r="N88" s="37">
        <f>IF(M88&gt;0,ROUND(L88/M88,4),0)</f>
        <v>0</v>
      </c>
      <c r="O88" s="38"/>
      <c r="P88" s="39"/>
      <c r="Q88" s="37">
        <f>ROUND(ROUND(N88,4)*(1-O88),4)</f>
        <v>0</v>
      </c>
      <c r="R88" s="37">
        <f>ROUND(ROUND(Q88,4)*(1+P88),4)</f>
        <v>0</v>
      </c>
      <c r="S88" s="37">
        <f>ROUND($I88*Q88,4)</f>
        <v>0</v>
      </c>
      <c r="T88" s="37">
        <f>ROUND($I88*R88,4)</f>
        <v>0</v>
      </c>
      <c r="U88" s="40"/>
      <c r="V88" s="40"/>
      <c r="W88" s="40"/>
      <c r="X88" s="40"/>
      <c r="Y88" s="41"/>
    </row>
    <row r="89" spans="1:25" ht="89.25" x14ac:dyDescent="0.25">
      <c r="A89" s="56" t="s">
        <v>450</v>
      </c>
      <c r="B89" s="11">
        <v>4</v>
      </c>
      <c r="C89" s="32" t="s">
        <v>451</v>
      </c>
      <c r="D89" s="32" t="s">
        <v>442</v>
      </c>
      <c r="E89" s="32" t="s">
        <v>447</v>
      </c>
      <c r="F89" s="32" t="s">
        <v>87</v>
      </c>
      <c r="G89" s="32" t="s">
        <v>87</v>
      </c>
      <c r="H89" s="33" t="s">
        <v>88</v>
      </c>
      <c r="I89" s="34">
        <v>30</v>
      </c>
      <c r="J89" s="60"/>
      <c r="K89" s="11">
        <v>1</v>
      </c>
      <c r="L89" s="35"/>
      <c r="M89" s="36"/>
      <c r="N89" s="37">
        <f>IF(M89&gt;0,ROUND(L89/M89,4),0)</f>
        <v>0</v>
      </c>
      <c r="O89" s="38"/>
      <c r="P89" s="39"/>
      <c r="Q89" s="37">
        <f>ROUND(ROUND(N89,4)*(1-O89),4)</f>
        <v>0</v>
      </c>
      <c r="R89" s="37">
        <f>ROUND(ROUND(Q89,4)*(1+P89),4)</f>
        <v>0</v>
      </c>
      <c r="S89" s="37">
        <f>ROUND($I89*Q89,4)</f>
        <v>0</v>
      </c>
      <c r="T89" s="37">
        <f>ROUND($I89*R89,4)</f>
        <v>0</v>
      </c>
      <c r="U89" s="40"/>
      <c r="V89" s="40"/>
      <c r="W89" s="40"/>
      <c r="X89" s="40"/>
      <c r="Y89" s="41"/>
    </row>
    <row r="90" spans="1:25" ht="89.25" x14ac:dyDescent="0.25">
      <c r="A90" s="56" t="s">
        <v>452</v>
      </c>
      <c r="B90" s="11">
        <v>5</v>
      </c>
      <c r="C90" s="32" t="s">
        <v>453</v>
      </c>
      <c r="D90" s="32" t="s">
        <v>442</v>
      </c>
      <c r="E90" s="32" t="s">
        <v>447</v>
      </c>
      <c r="F90" s="32" t="s">
        <v>87</v>
      </c>
      <c r="G90" s="32" t="s">
        <v>87</v>
      </c>
      <c r="H90" s="33" t="s">
        <v>88</v>
      </c>
      <c r="I90" s="34">
        <v>30</v>
      </c>
      <c r="J90" s="60"/>
      <c r="K90" s="11">
        <v>1</v>
      </c>
      <c r="L90" s="35"/>
      <c r="M90" s="36"/>
      <c r="N90" s="37">
        <f>IF(M90&gt;0,ROUND(L90/M90,4),0)</f>
        <v>0</v>
      </c>
      <c r="O90" s="38"/>
      <c r="P90" s="39"/>
      <c r="Q90" s="37">
        <f>ROUND(ROUND(N90,4)*(1-O90),4)</f>
        <v>0</v>
      </c>
      <c r="R90" s="37">
        <f>ROUND(ROUND(Q90,4)*(1+P90),4)</f>
        <v>0</v>
      </c>
      <c r="S90" s="37">
        <f>ROUND($I90*Q90,4)</f>
        <v>0</v>
      </c>
      <c r="T90" s="37">
        <f>ROUND($I90*R90,4)</f>
        <v>0</v>
      </c>
      <c r="U90" s="40"/>
      <c r="V90" s="40"/>
      <c r="W90" s="40"/>
      <c r="X90" s="40"/>
      <c r="Y90" s="41"/>
    </row>
    <row r="91" spans="1:25" ht="89.25" x14ac:dyDescent="0.25">
      <c r="A91" s="56" t="s">
        <v>454</v>
      </c>
      <c r="B91" s="11">
        <v>6</v>
      </c>
      <c r="C91" s="32" t="s">
        <v>455</v>
      </c>
      <c r="D91" s="32" t="s">
        <v>442</v>
      </c>
      <c r="E91" s="32" t="s">
        <v>447</v>
      </c>
      <c r="F91" s="32" t="s">
        <v>87</v>
      </c>
      <c r="G91" s="32" t="s">
        <v>87</v>
      </c>
      <c r="H91" s="33" t="s">
        <v>88</v>
      </c>
      <c r="I91" s="34">
        <v>30</v>
      </c>
      <c r="J91" s="60"/>
      <c r="K91" s="11">
        <v>1</v>
      </c>
      <c r="L91" s="35"/>
      <c r="M91" s="36"/>
      <c r="N91" s="37">
        <f>IF(M91&gt;0,ROUND(L91/M91,4),0)</f>
        <v>0</v>
      </c>
      <c r="O91" s="38"/>
      <c r="P91" s="39"/>
      <c r="Q91" s="37">
        <f>ROUND(ROUND(N91,4)*(1-O91),4)</f>
        <v>0</v>
      </c>
      <c r="R91" s="37">
        <f>ROUND(ROUND(Q91,4)*(1+P91),4)</f>
        <v>0</v>
      </c>
      <c r="S91" s="37">
        <f>ROUND($I91*Q91,4)</f>
        <v>0</v>
      </c>
      <c r="T91" s="37">
        <f>ROUND($I91*R91,4)</f>
        <v>0</v>
      </c>
      <c r="U91" s="40"/>
      <c r="V91" s="40"/>
      <c r="W91" s="40"/>
      <c r="X91" s="40"/>
      <c r="Y91" s="41"/>
    </row>
    <row r="92" spans="1:25" ht="89.25" x14ac:dyDescent="0.25">
      <c r="A92" s="56" t="s">
        <v>456</v>
      </c>
      <c r="B92" s="11">
        <v>7</v>
      </c>
      <c r="C92" s="32" t="s">
        <v>457</v>
      </c>
      <c r="D92" s="32" t="s">
        <v>442</v>
      </c>
      <c r="E92" s="32" t="s">
        <v>447</v>
      </c>
      <c r="F92" s="32" t="s">
        <v>87</v>
      </c>
      <c r="G92" s="32" t="s">
        <v>87</v>
      </c>
      <c r="H92" s="33" t="s">
        <v>88</v>
      </c>
      <c r="I92" s="34">
        <v>30</v>
      </c>
      <c r="J92" s="60"/>
      <c r="K92" s="11">
        <v>1</v>
      </c>
      <c r="L92" s="35"/>
      <c r="M92" s="36"/>
      <c r="N92" s="37">
        <f>IF(M92&gt;0,ROUND(L92/M92,4),0)</f>
        <v>0</v>
      </c>
      <c r="O92" s="38"/>
      <c r="P92" s="39"/>
      <c r="Q92" s="37">
        <f>ROUND(ROUND(N92,4)*(1-O92),4)</f>
        <v>0</v>
      </c>
      <c r="R92" s="37">
        <f>ROUND(ROUND(Q92,4)*(1+P92),4)</f>
        <v>0</v>
      </c>
      <c r="S92" s="37">
        <f>ROUND($I92*Q92,4)</f>
        <v>0</v>
      </c>
      <c r="T92" s="37">
        <f>ROUND($I92*R92,4)</f>
        <v>0</v>
      </c>
      <c r="U92" s="40"/>
      <c r="V92" s="40"/>
      <c r="W92" s="40"/>
      <c r="X92" s="40"/>
      <c r="Y92" s="41"/>
    </row>
    <row r="93" spans="1:25" ht="90" thickBot="1" x14ac:dyDescent="0.3">
      <c r="A93" s="57" t="s">
        <v>458</v>
      </c>
      <c r="B93" s="13">
        <v>8</v>
      </c>
      <c r="C93" s="43" t="s">
        <v>459</v>
      </c>
      <c r="D93" s="43" t="s">
        <v>442</v>
      </c>
      <c r="E93" s="43" t="s">
        <v>447</v>
      </c>
      <c r="F93" s="43" t="s">
        <v>87</v>
      </c>
      <c r="G93" s="43" t="s">
        <v>87</v>
      </c>
      <c r="H93" s="44" t="s">
        <v>88</v>
      </c>
      <c r="I93" s="45">
        <v>30</v>
      </c>
      <c r="J93" s="61"/>
      <c r="K93" s="13">
        <v>1</v>
      </c>
      <c r="L93" s="46"/>
      <c r="M93" s="47"/>
      <c r="N93" s="48">
        <f>IF(M93&gt;0,ROUND(L93/M93,4),0)</f>
        <v>0</v>
      </c>
      <c r="O93" s="49"/>
      <c r="P93" s="50"/>
      <c r="Q93" s="48">
        <f>ROUND(ROUND(N93,4)*(1-O93),4)</f>
        <v>0</v>
      </c>
      <c r="R93" s="48">
        <f>ROUND(ROUND(Q93,4)*(1+P93),4)</f>
        <v>0</v>
      </c>
      <c r="S93" s="48">
        <f>ROUND($I93*Q93,4)</f>
        <v>0</v>
      </c>
      <c r="T93" s="48">
        <f>ROUND($I93*R93,4)</f>
        <v>0</v>
      </c>
      <c r="U93" s="51"/>
      <c r="V93" s="51"/>
      <c r="W93" s="51"/>
      <c r="X93" s="51"/>
      <c r="Y93" s="52"/>
    </row>
    <row r="94" spans="1:25" ht="13.5" thickBot="1" x14ac:dyDescent="0.3">
      <c r="R94" s="62" t="s">
        <v>139</v>
      </c>
      <c r="S94" s="63">
        <f>SUM(S86:S93)</f>
        <v>0</v>
      </c>
      <c r="T94" s="64">
        <f>SUM(T86:T93)</f>
        <v>0</v>
      </c>
    </row>
    <row r="96" spans="1:25" ht="13.5" thickBot="1" x14ac:dyDescent="0.3"/>
    <row r="97" spans="1:25" ht="13.5" thickBot="1" x14ac:dyDescent="0.3">
      <c r="A97" s="53" t="s">
        <v>54</v>
      </c>
      <c r="B97" s="58" t="s">
        <v>313</v>
      </c>
      <c r="C97" s="18" t="s">
        <v>460</v>
      </c>
      <c r="D97" s="18"/>
      <c r="E97" s="18"/>
      <c r="F97" s="18"/>
      <c r="G97" s="18"/>
      <c r="H97" s="18" t="s">
        <v>57</v>
      </c>
      <c r="I97" s="18"/>
      <c r="J97" s="8"/>
      <c r="K97" s="7"/>
      <c r="L97" s="18" t="s">
        <v>461</v>
      </c>
      <c r="M97" s="18"/>
      <c r="N97" s="18"/>
      <c r="O97" s="18"/>
      <c r="P97" s="18"/>
      <c r="Q97" s="18"/>
      <c r="R97" s="18"/>
      <c r="S97" s="18"/>
      <c r="T97" s="18"/>
      <c r="U97" s="18"/>
      <c r="V97" s="18"/>
      <c r="W97" s="18"/>
      <c r="X97" s="18"/>
      <c r="Y97" s="8"/>
    </row>
    <row r="98" spans="1:25" ht="51.75" thickBot="1" x14ac:dyDescent="0.3">
      <c r="A98" s="54" t="s">
        <v>59</v>
      </c>
      <c r="B98" s="19" t="s">
        <v>60</v>
      </c>
      <c r="C98" s="20" t="s">
        <v>61</v>
      </c>
      <c r="D98" s="20" t="s">
        <v>62</v>
      </c>
      <c r="E98" s="20" t="s">
        <v>63</v>
      </c>
      <c r="F98" s="20" t="s">
        <v>64</v>
      </c>
      <c r="G98" s="20" t="s">
        <v>65</v>
      </c>
      <c r="H98" s="20" t="s">
        <v>66</v>
      </c>
      <c r="I98" s="20" t="s">
        <v>67</v>
      </c>
      <c r="J98" s="21" t="s">
        <v>68</v>
      </c>
      <c r="K98" s="19" t="s">
        <v>69</v>
      </c>
      <c r="L98" s="20" t="s">
        <v>70</v>
      </c>
      <c r="M98" s="20" t="s">
        <v>71</v>
      </c>
      <c r="N98" s="20" t="s">
        <v>72</v>
      </c>
      <c r="O98" s="20" t="s">
        <v>73</v>
      </c>
      <c r="P98" s="20" t="s">
        <v>74</v>
      </c>
      <c r="Q98" s="20" t="s">
        <v>75</v>
      </c>
      <c r="R98" s="20" t="s">
        <v>76</v>
      </c>
      <c r="S98" s="20" t="s">
        <v>77</v>
      </c>
      <c r="T98" s="20" t="s">
        <v>78</v>
      </c>
      <c r="U98" s="20" t="s">
        <v>79</v>
      </c>
      <c r="V98" s="20" t="s">
        <v>80</v>
      </c>
      <c r="W98" s="20" t="s">
        <v>81</v>
      </c>
      <c r="X98" s="20" t="s">
        <v>82</v>
      </c>
      <c r="Y98" s="21" t="s">
        <v>83</v>
      </c>
    </row>
    <row r="99" spans="1:25" ht="102" x14ac:dyDescent="0.25">
      <c r="A99" s="55" t="s">
        <v>462</v>
      </c>
      <c r="B99" s="9">
        <v>1</v>
      </c>
      <c r="C99" s="22" t="s">
        <v>463</v>
      </c>
      <c r="D99" s="22" t="s">
        <v>329</v>
      </c>
      <c r="E99" s="22" t="s">
        <v>464</v>
      </c>
      <c r="F99" s="22" t="s">
        <v>87</v>
      </c>
      <c r="G99" s="22" t="s">
        <v>87</v>
      </c>
      <c r="H99" s="23" t="s">
        <v>317</v>
      </c>
      <c r="I99" s="24">
        <v>15</v>
      </c>
      <c r="J99" s="59"/>
      <c r="K99" s="9">
        <v>1</v>
      </c>
      <c r="L99" s="25"/>
      <c r="M99" s="26"/>
      <c r="N99" s="27">
        <f>IF(M99&gt;0,ROUND(L99/M99,4),0)</f>
        <v>0</v>
      </c>
      <c r="O99" s="28"/>
      <c r="P99" s="29"/>
      <c r="Q99" s="27">
        <f>ROUND(ROUND(N99,4)*(1-O99),4)</f>
        <v>0</v>
      </c>
      <c r="R99" s="27">
        <f>ROUND(ROUND(Q99,4)*(1+P99),4)</f>
        <v>0</v>
      </c>
      <c r="S99" s="27">
        <f>ROUND($I99*Q99,4)</f>
        <v>0</v>
      </c>
      <c r="T99" s="27">
        <f>ROUND($I99*R99,4)</f>
        <v>0</v>
      </c>
      <c r="U99" s="30"/>
      <c r="V99" s="30"/>
      <c r="W99" s="30"/>
      <c r="X99" s="30"/>
      <c r="Y99" s="31"/>
    </row>
    <row r="100" spans="1:25" ht="102.75" thickBot="1" x14ac:dyDescent="0.3">
      <c r="A100" s="57" t="s">
        <v>465</v>
      </c>
      <c r="B100" s="13">
        <v>2</v>
      </c>
      <c r="C100" s="43" t="s">
        <v>466</v>
      </c>
      <c r="D100" s="43" t="s">
        <v>329</v>
      </c>
      <c r="E100" s="43" t="s">
        <v>464</v>
      </c>
      <c r="F100" s="43" t="s">
        <v>87</v>
      </c>
      <c r="G100" s="43" t="s">
        <v>87</v>
      </c>
      <c r="H100" s="44" t="s">
        <v>317</v>
      </c>
      <c r="I100" s="45">
        <v>15</v>
      </c>
      <c r="J100" s="61"/>
      <c r="K100" s="13">
        <v>1</v>
      </c>
      <c r="L100" s="46"/>
      <c r="M100" s="47"/>
      <c r="N100" s="48">
        <f>IF(M100&gt;0,ROUND(L100/M100,4),0)</f>
        <v>0</v>
      </c>
      <c r="O100" s="49"/>
      <c r="P100" s="50"/>
      <c r="Q100" s="48">
        <f>ROUND(ROUND(N100,4)*(1-O100),4)</f>
        <v>0</v>
      </c>
      <c r="R100" s="48">
        <f>ROUND(ROUND(Q100,4)*(1+P100),4)</f>
        <v>0</v>
      </c>
      <c r="S100" s="48">
        <f>ROUND($I100*Q100,4)</f>
        <v>0</v>
      </c>
      <c r="T100" s="48">
        <f>ROUND($I100*R100,4)</f>
        <v>0</v>
      </c>
      <c r="U100" s="51"/>
      <c r="V100" s="51"/>
      <c r="W100" s="51"/>
      <c r="X100" s="51"/>
      <c r="Y100" s="52"/>
    </row>
    <row r="101" spans="1:25" ht="13.5" thickBot="1" x14ac:dyDescent="0.3">
      <c r="R101" s="62" t="s">
        <v>139</v>
      </c>
      <c r="S101" s="63">
        <f>SUM(S99:S100)</f>
        <v>0</v>
      </c>
      <c r="T101" s="64">
        <f>SUM(T99:T100)</f>
        <v>0</v>
      </c>
    </row>
    <row r="103" spans="1:25" ht="13.5" thickBot="1" x14ac:dyDescent="0.3"/>
    <row r="104" spans="1:25" ht="13.5" thickBot="1" x14ac:dyDescent="0.3">
      <c r="A104" s="53" t="s">
        <v>54</v>
      </c>
      <c r="B104" s="58" t="s">
        <v>467</v>
      </c>
      <c r="C104" s="18" t="s">
        <v>468</v>
      </c>
      <c r="D104" s="18"/>
      <c r="E104" s="18"/>
      <c r="F104" s="18"/>
      <c r="G104" s="18"/>
      <c r="H104" s="18" t="s">
        <v>57</v>
      </c>
      <c r="I104" s="18"/>
      <c r="J104" s="8"/>
      <c r="K104" s="7"/>
      <c r="L104" s="18" t="s">
        <v>469</v>
      </c>
      <c r="M104" s="18"/>
      <c r="N104" s="18"/>
      <c r="O104" s="18"/>
      <c r="P104" s="18"/>
      <c r="Q104" s="18"/>
      <c r="R104" s="18"/>
      <c r="S104" s="18"/>
      <c r="T104" s="18"/>
      <c r="U104" s="18"/>
      <c r="V104" s="18"/>
      <c r="W104" s="18"/>
      <c r="X104" s="18"/>
      <c r="Y104" s="8"/>
    </row>
    <row r="105" spans="1:25" ht="51.75" thickBot="1" x14ac:dyDescent="0.3">
      <c r="A105" s="54" t="s">
        <v>59</v>
      </c>
      <c r="B105" s="19" t="s">
        <v>60</v>
      </c>
      <c r="C105" s="20" t="s">
        <v>61</v>
      </c>
      <c r="D105" s="20" t="s">
        <v>62</v>
      </c>
      <c r="E105" s="20" t="s">
        <v>63</v>
      </c>
      <c r="F105" s="20" t="s">
        <v>64</v>
      </c>
      <c r="G105" s="20" t="s">
        <v>65</v>
      </c>
      <c r="H105" s="20" t="s">
        <v>66</v>
      </c>
      <c r="I105" s="20" t="s">
        <v>67</v>
      </c>
      <c r="J105" s="21" t="s">
        <v>68</v>
      </c>
      <c r="K105" s="19" t="s">
        <v>69</v>
      </c>
      <c r="L105" s="20" t="s">
        <v>70</v>
      </c>
      <c r="M105" s="20" t="s">
        <v>71</v>
      </c>
      <c r="N105" s="20" t="s">
        <v>72</v>
      </c>
      <c r="O105" s="20" t="s">
        <v>73</v>
      </c>
      <c r="P105" s="20" t="s">
        <v>74</v>
      </c>
      <c r="Q105" s="20" t="s">
        <v>75</v>
      </c>
      <c r="R105" s="20" t="s">
        <v>76</v>
      </c>
      <c r="S105" s="20" t="s">
        <v>77</v>
      </c>
      <c r="T105" s="20" t="s">
        <v>78</v>
      </c>
      <c r="U105" s="20" t="s">
        <v>79</v>
      </c>
      <c r="V105" s="20" t="s">
        <v>80</v>
      </c>
      <c r="W105" s="20" t="s">
        <v>81</v>
      </c>
      <c r="X105" s="20" t="s">
        <v>82</v>
      </c>
      <c r="Y105" s="21" t="s">
        <v>83</v>
      </c>
    </row>
    <row r="106" spans="1:25" ht="25.5" x14ac:dyDescent="0.25">
      <c r="A106" s="55" t="s">
        <v>470</v>
      </c>
      <c r="B106" s="9">
        <v>1</v>
      </c>
      <c r="C106" s="22" t="s">
        <v>471</v>
      </c>
      <c r="D106" s="22" t="s">
        <v>472</v>
      </c>
      <c r="E106" s="22" t="s">
        <v>87</v>
      </c>
      <c r="F106" s="22" t="s">
        <v>87</v>
      </c>
      <c r="G106" s="22" t="s">
        <v>87</v>
      </c>
      <c r="H106" s="23" t="s">
        <v>88</v>
      </c>
      <c r="I106" s="24">
        <v>45</v>
      </c>
      <c r="J106" s="59"/>
      <c r="K106" s="9">
        <v>1</v>
      </c>
      <c r="L106" s="25"/>
      <c r="M106" s="26"/>
      <c r="N106" s="27">
        <f>IF(M106&gt;0,ROUND(L106/M106,4),0)</f>
        <v>0</v>
      </c>
      <c r="O106" s="28"/>
      <c r="P106" s="29"/>
      <c r="Q106" s="27">
        <f>ROUND(ROUND(N106,4)*(1-O106),4)</f>
        <v>0</v>
      </c>
      <c r="R106" s="27">
        <f>ROUND(ROUND(Q106,4)*(1+P106),4)</f>
        <v>0</v>
      </c>
      <c r="S106" s="27">
        <f>ROUND($I106*Q106,4)</f>
        <v>0</v>
      </c>
      <c r="T106" s="27">
        <f>ROUND($I106*R106,4)</f>
        <v>0</v>
      </c>
      <c r="U106" s="30"/>
      <c r="V106" s="30"/>
      <c r="W106" s="30"/>
      <c r="X106" s="30"/>
      <c r="Y106" s="31"/>
    </row>
    <row r="107" spans="1:25" ht="26.25" thickBot="1" x14ac:dyDescent="0.3">
      <c r="A107" s="57" t="s">
        <v>473</v>
      </c>
      <c r="B107" s="13">
        <v>2</v>
      </c>
      <c r="C107" s="43" t="s">
        <v>474</v>
      </c>
      <c r="D107" s="43" t="s">
        <v>472</v>
      </c>
      <c r="E107" s="43" t="s">
        <v>87</v>
      </c>
      <c r="F107" s="43" t="s">
        <v>87</v>
      </c>
      <c r="G107" s="43" t="s">
        <v>87</v>
      </c>
      <c r="H107" s="44" t="s">
        <v>88</v>
      </c>
      <c r="I107" s="45">
        <v>45</v>
      </c>
      <c r="J107" s="61"/>
      <c r="K107" s="13">
        <v>1</v>
      </c>
      <c r="L107" s="46"/>
      <c r="M107" s="47"/>
      <c r="N107" s="48">
        <f>IF(M107&gt;0,ROUND(L107/M107,4),0)</f>
        <v>0</v>
      </c>
      <c r="O107" s="49"/>
      <c r="P107" s="50"/>
      <c r="Q107" s="48">
        <f>ROUND(ROUND(N107,4)*(1-O107),4)</f>
        <v>0</v>
      </c>
      <c r="R107" s="48">
        <f>ROUND(ROUND(Q107,4)*(1+P107),4)</f>
        <v>0</v>
      </c>
      <c r="S107" s="48">
        <f>ROUND($I107*Q107,4)</f>
        <v>0</v>
      </c>
      <c r="T107" s="48">
        <f>ROUND($I107*R107,4)</f>
        <v>0</v>
      </c>
      <c r="U107" s="51"/>
      <c r="V107" s="51"/>
      <c r="W107" s="51"/>
      <c r="X107" s="51"/>
      <c r="Y107" s="52"/>
    </row>
    <row r="108" spans="1:25" ht="13.5" thickBot="1" x14ac:dyDescent="0.3">
      <c r="R108" s="62" t="s">
        <v>139</v>
      </c>
      <c r="S108" s="63">
        <f>SUM(S106:S107)</f>
        <v>0</v>
      </c>
      <c r="T108" s="64">
        <f>SUM(T106:T107)</f>
        <v>0</v>
      </c>
    </row>
    <row r="110" spans="1:25" ht="13.5" thickBot="1" x14ac:dyDescent="0.3"/>
    <row r="111" spans="1:25" ht="13.5" thickBot="1" x14ac:dyDescent="0.3">
      <c r="A111" s="53" t="s">
        <v>54</v>
      </c>
      <c r="B111" s="58" t="s">
        <v>475</v>
      </c>
      <c r="C111" s="18" t="s">
        <v>476</v>
      </c>
      <c r="D111" s="18"/>
      <c r="E111" s="18"/>
      <c r="F111" s="18"/>
      <c r="G111" s="18"/>
      <c r="H111" s="18" t="s">
        <v>57</v>
      </c>
      <c r="I111" s="18"/>
      <c r="J111" s="8"/>
      <c r="K111" s="7"/>
      <c r="L111" s="18" t="s">
        <v>477</v>
      </c>
      <c r="M111" s="18"/>
      <c r="N111" s="18"/>
      <c r="O111" s="18"/>
      <c r="P111" s="18"/>
      <c r="Q111" s="18"/>
      <c r="R111" s="18"/>
      <c r="S111" s="18"/>
      <c r="T111" s="18"/>
      <c r="U111" s="18"/>
      <c r="V111" s="18"/>
      <c r="W111" s="18"/>
      <c r="X111" s="18"/>
      <c r="Y111" s="8"/>
    </row>
    <row r="112" spans="1:25" ht="51.75" thickBot="1" x14ac:dyDescent="0.3">
      <c r="A112" s="54" t="s">
        <v>59</v>
      </c>
      <c r="B112" s="19" t="s">
        <v>60</v>
      </c>
      <c r="C112" s="20" t="s">
        <v>61</v>
      </c>
      <c r="D112" s="20" t="s">
        <v>62</v>
      </c>
      <c r="E112" s="20" t="s">
        <v>63</v>
      </c>
      <c r="F112" s="20" t="s">
        <v>64</v>
      </c>
      <c r="G112" s="20" t="s">
        <v>65</v>
      </c>
      <c r="H112" s="20" t="s">
        <v>66</v>
      </c>
      <c r="I112" s="20" t="s">
        <v>67</v>
      </c>
      <c r="J112" s="21" t="s">
        <v>68</v>
      </c>
      <c r="K112" s="19" t="s">
        <v>69</v>
      </c>
      <c r="L112" s="20" t="s">
        <v>70</v>
      </c>
      <c r="M112" s="20" t="s">
        <v>71</v>
      </c>
      <c r="N112" s="20" t="s">
        <v>72</v>
      </c>
      <c r="O112" s="20" t="s">
        <v>73</v>
      </c>
      <c r="P112" s="20" t="s">
        <v>74</v>
      </c>
      <c r="Q112" s="20" t="s">
        <v>75</v>
      </c>
      <c r="R112" s="20" t="s">
        <v>76</v>
      </c>
      <c r="S112" s="20" t="s">
        <v>77</v>
      </c>
      <c r="T112" s="20" t="s">
        <v>78</v>
      </c>
      <c r="U112" s="20" t="s">
        <v>79</v>
      </c>
      <c r="V112" s="20" t="s">
        <v>80</v>
      </c>
      <c r="W112" s="20" t="s">
        <v>81</v>
      </c>
      <c r="X112" s="20" t="s">
        <v>82</v>
      </c>
      <c r="Y112" s="21" t="s">
        <v>83</v>
      </c>
    </row>
    <row r="113" spans="1:25" ht="38.25" x14ac:dyDescent="0.25">
      <c r="A113" s="55" t="s">
        <v>478</v>
      </c>
      <c r="B113" s="9">
        <v>1</v>
      </c>
      <c r="C113" s="22" t="s">
        <v>479</v>
      </c>
      <c r="D113" s="22" t="s">
        <v>480</v>
      </c>
      <c r="E113" s="22" t="s">
        <v>87</v>
      </c>
      <c r="F113" s="22" t="s">
        <v>87</v>
      </c>
      <c r="G113" s="22" t="s">
        <v>87</v>
      </c>
      <c r="H113" s="23" t="s">
        <v>88</v>
      </c>
      <c r="I113" s="24">
        <v>75</v>
      </c>
      <c r="J113" s="59"/>
      <c r="K113" s="9">
        <v>1</v>
      </c>
      <c r="L113" s="25"/>
      <c r="M113" s="26"/>
      <c r="N113" s="27">
        <f>IF(M113&gt;0,ROUND(L113/M113,4),0)</f>
        <v>0</v>
      </c>
      <c r="O113" s="28"/>
      <c r="P113" s="29"/>
      <c r="Q113" s="27">
        <f>ROUND(ROUND(N113,4)*(1-O113),4)</f>
        <v>0</v>
      </c>
      <c r="R113" s="27">
        <f>ROUND(ROUND(Q113,4)*(1+P113),4)</f>
        <v>0</v>
      </c>
      <c r="S113" s="27">
        <f>ROUND($I113*Q113,4)</f>
        <v>0</v>
      </c>
      <c r="T113" s="27">
        <f>ROUND($I113*R113,4)</f>
        <v>0</v>
      </c>
      <c r="U113" s="30"/>
      <c r="V113" s="30"/>
      <c r="W113" s="30"/>
      <c r="X113" s="30"/>
      <c r="Y113" s="31"/>
    </row>
    <row r="114" spans="1:25" ht="51.75" thickBot="1" x14ac:dyDescent="0.3">
      <c r="A114" s="57" t="s">
        <v>481</v>
      </c>
      <c r="B114" s="13">
        <v>2</v>
      </c>
      <c r="C114" s="43" t="s">
        <v>482</v>
      </c>
      <c r="D114" s="43" t="s">
        <v>483</v>
      </c>
      <c r="E114" s="43" t="s">
        <v>87</v>
      </c>
      <c r="F114" s="43" t="s">
        <v>87</v>
      </c>
      <c r="G114" s="43" t="s">
        <v>87</v>
      </c>
      <c r="H114" s="44" t="s">
        <v>88</v>
      </c>
      <c r="I114" s="45">
        <v>75</v>
      </c>
      <c r="J114" s="61"/>
      <c r="K114" s="13">
        <v>1</v>
      </c>
      <c r="L114" s="46"/>
      <c r="M114" s="47"/>
      <c r="N114" s="48">
        <f>IF(M114&gt;0,ROUND(L114/M114,4),0)</f>
        <v>0</v>
      </c>
      <c r="O114" s="49"/>
      <c r="P114" s="50"/>
      <c r="Q114" s="48">
        <f>ROUND(ROUND(N114,4)*(1-O114),4)</f>
        <v>0</v>
      </c>
      <c r="R114" s="48">
        <f>ROUND(ROUND(Q114,4)*(1+P114),4)</f>
        <v>0</v>
      </c>
      <c r="S114" s="48">
        <f>ROUND($I114*Q114,4)</f>
        <v>0</v>
      </c>
      <c r="T114" s="48">
        <f>ROUND($I114*R114,4)</f>
        <v>0</v>
      </c>
      <c r="U114" s="51"/>
      <c r="V114" s="51"/>
      <c r="W114" s="51"/>
      <c r="X114" s="51"/>
      <c r="Y114" s="52"/>
    </row>
    <row r="115" spans="1:25" ht="13.5" thickBot="1" x14ac:dyDescent="0.3">
      <c r="R115" s="62" t="s">
        <v>139</v>
      </c>
      <c r="S115" s="63">
        <f>SUM(S113:S114)</f>
        <v>0</v>
      </c>
      <c r="T115" s="64">
        <f>SUM(T113:T114)</f>
        <v>0</v>
      </c>
    </row>
    <row r="117" spans="1:25" ht="13.5" thickBot="1" x14ac:dyDescent="0.3"/>
    <row r="118" spans="1:25" ht="13.5" thickBot="1" x14ac:dyDescent="0.3">
      <c r="A118" s="53" t="s">
        <v>54</v>
      </c>
      <c r="B118" s="58" t="s">
        <v>484</v>
      </c>
      <c r="C118" s="18" t="s">
        <v>485</v>
      </c>
      <c r="D118" s="18"/>
      <c r="E118" s="18"/>
      <c r="F118" s="18"/>
      <c r="G118" s="18"/>
      <c r="H118" s="18" t="s">
        <v>57</v>
      </c>
      <c r="I118" s="18"/>
      <c r="J118" s="8"/>
      <c r="K118" s="7"/>
      <c r="L118" s="18" t="s">
        <v>486</v>
      </c>
      <c r="M118" s="18"/>
      <c r="N118" s="18"/>
      <c r="O118" s="18"/>
      <c r="P118" s="18"/>
      <c r="Q118" s="18"/>
      <c r="R118" s="18"/>
      <c r="S118" s="18"/>
      <c r="T118" s="18"/>
      <c r="U118" s="18"/>
      <c r="V118" s="18"/>
      <c r="W118" s="18"/>
      <c r="X118" s="18"/>
      <c r="Y118" s="8"/>
    </row>
    <row r="119" spans="1:25" ht="51.75" thickBot="1" x14ac:dyDescent="0.3">
      <c r="A119" s="54" t="s">
        <v>59</v>
      </c>
      <c r="B119" s="19" t="s">
        <v>60</v>
      </c>
      <c r="C119" s="20" t="s">
        <v>61</v>
      </c>
      <c r="D119" s="20" t="s">
        <v>62</v>
      </c>
      <c r="E119" s="20" t="s">
        <v>63</v>
      </c>
      <c r="F119" s="20" t="s">
        <v>64</v>
      </c>
      <c r="G119" s="20" t="s">
        <v>65</v>
      </c>
      <c r="H119" s="20" t="s">
        <v>66</v>
      </c>
      <c r="I119" s="20" t="s">
        <v>67</v>
      </c>
      <c r="J119" s="21" t="s">
        <v>68</v>
      </c>
      <c r="K119" s="19" t="s">
        <v>69</v>
      </c>
      <c r="L119" s="20" t="s">
        <v>70</v>
      </c>
      <c r="M119" s="20" t="s">
        <v>71</v>
      </c>
      <c r="N119" s="20" t="s">
        <v>72</v>
      </c>
      <c r="O119" s="20" t="s">
        <v>73</v>
      </c>
      <c r="P119" s="20" t="s">
        <v>74</v>
      </c>
      <c r="Q119" s="20" t="s">
        <v>75</v>
      </c>
      <c r="R119" s="20" t="s">
        <v>76</v>
      </c>
      <c r="S119" s="20" t="s">
        <v>77</v>
      </c>
      <c r="T119" s="20" t="s">
        <v>78</v>
      </c>
      <c r="U119" s="20" t="s">
        <v>79</v>
      </c>
      <c r="V119" s="20" t="s">
        <v>80</v>
      </c>
      <c r="W119" s="20" t="s">
        <v>81</v>
      </c>
      <c r="X119" s="20" t="s">
        <v>82</v>
      </c>
      <c r="Y119" s="21" t="s">
        <v>83</v>
      </c>
    </row>
    <row r="120" spans="1:25" ht="26.25" thickBot="1" x14ac:dyDescent="0.3">
      <c r="A120" s="78" t="s">
        <v>487</v>
      </c>
      <c r="B120" s="79">
        <v>1</v>
      </c>
      <c r="C120" s="68" t="s">
        <v>488</v>
      </c>
      <c r="D120" s="68" t="s">
        <v>489</v>
      </c>
      <c r="E120" s="68" t="s">
        <v>490</v>
      </c>
      <c r="F120" s="68" t="s">
        <v>87</v>
      </c>
      <c r="G120" s="68" t="s">
        <v>87</v>
      </c>
      <c r="H120" s="69" t="s">
        <v>491</v>
      </c>
      <c r="I120" s="70">
        <v>15</v>
      </c>
      <c r="J120" s="80"/>
      <c r="K120" s="79">
        <v>1</v>
      </c>
      <c r="L120" s="71"/>
      <c r="M120" s="72"/>
      <c r="N120" s="73">
        <f>IF(M120&gt;0,ROUND(L120/M120,4),0)</f>
        <v>0</v>
      </c>
      <c r="O120" s="74"/>
      <c r="P120" s="75"/>
      <c r="Q120" s="73">
        <f>ROUND(ROUND(N120,4)*(1-O120),4)</f>
        <v>0</v>
      </c>
      <c r="R120" s="73">
        <f>ROUND(ROUND(Q120,4)*(1+P120),4)</f>
        <v>0</v>
      </c>
      <c r="S120" s="73">
        <f>ROUND($I120*Q120,4)</f>
        <v>0</v>
      </c>
      <c r="T120" s="73">
        <f>ROUND($I120*R120,4)</f>
        <v>0</v>
      </c>
      <c r="U120" s="76"/>
      <c r="V120" s="76"/>
      <c r="W120" s="76"/>
      <c r="X120" s="76"/>
      <c r="Y120" s="77"/>
    </row>
    <row r="121" spans="1:25" ht="13.5" thickBot="1" x14ac:dyDescent="0.3">
      <c r="R121" s="62" t="s">
        <v>139</v>
      </c>
      <c r="S121" s="63">
        <f>SUM(S120:S120)</f>
        <v>0</v>
      </c>
      <c r="T121" s="64">
        <f>SUM(T120:T120)</f>
        <v>0</v>
      </c>
    </row>
    <row r="123" spans="1:25" ht="13.5" thickBot="1" x14ac:dyDescent="0.3"/>
    <row r="124" spans="1:25" ht="13.5" thickBot="1" x14ac:dyDescent="0.3">
      <c r="A124" s="53" t="s">
        <v>54</v>
      </c>
      <c r="B124" s="58" t="s">
        <v>492</v>
      </c>
      <c r="C124" s="18" t="s">
        <v>493</v>
      </c>
      <c r="D124" s="18"/>
      <c r="E124" s="18"/>
      <c r="F124" s="18"/>
      <c r="G124" s="18"/>
      <c r="H124" s="18" t="s">
        <v>57</v>
      </c>
      <c r="I124" s="18"/>
      <c r="J124" s="8"/>
      <c r="K124" s="7"/>
      <c r="L124" s="18" t="s">
        <v>494</v>
      </c>
      <c r="M124" s="18"/>
      <c r="N124" s="18"/>
      <c r="O124" s="18"/>
      <c r="P124" s="18"/>
      <c r="Q124" s="18"/>
      <c r="R124" s="18"/>
      <c r="S124" s="18"/>
      <c r="T124" s="18"/>
      <c r="U124" s="18"/>
      <c r="V124" s="18"/>
      <c r="W124" s="18"/>
      <c r="X124" s="18"/>
      <c r="Y124" s="8"/>
    </row>
    <row r="125" spans="1:25" ht="51.75" thickBot="1" x14ac:dyDescent="0.3">
      <c r="A125" s="54" t="s">
        <v>59</v>
      </c>
      <c r="B125" s="19" t="s">
        <v>60</v>
      </c>
      <c r="C125" s="20" t="s">
        <v>61</v>
      </c>
      <c r="D125" s="20" t="s">
        <v>62</v>
      </c>
      <c r="E125" s="20" t="s">
        <v>63</v>
      </c>
      <c r="F125" s="20" t="s">
        <v>64</v>
      </c>
      <c r="G125" s="20" t="s">
        <v>65</v>
      </c>
      <c r="H125" s="20" t="s">
        <v>66</v>
      </c>
      <c r="I125" s="20" t="s">
        <v>67</v>
      </c>
      <c r="J125" s="21" t="s">
        <v>68</v>
      </c>
      <c r="K125" s="19" t="s">
        <v>69</v>
      </c>
      <c r="L125" s="20" t="s">
        <v>70</v>
      </c>
      <c r="M125" s="20" t="s">
        <v>71</v>
      </c>
      <c r="N125" s="20" t="s">
        <v>72</v>
      </c>
      <c r="O125" s="20" t="s">
        <v>73</v>
      </c>
      <c r="P125" s="20" t="s">
        <v>74</v>
      </c>
      <c r="Q125" s="20" t="s">
        <v>75</v>
      </c>
      <c r="R125" s="20" t="s">
        <v>76</v>
      </c>
      <c r="S125" s="20" t="s">
        <v>77</v>
      </c>
      <c r="T125" s="20" t="s">
        <v>78</v>
      </c>
      <c r="U125" s="20" t="s">
        <v>79</v>
      </c>
      <c r="V125" s="20" t="s">
        <v>80</v>
      </c>
      <c r="W125" s="20" t="s">
        <v>81</v>
      </c>
      <c r="X125" s="20" t="s">
        <v>82</v>
      </c>
      <c r="Y125" s="21" t="s">
        <v>83</v>
      </c>
    </row>
    <row r="126" spans="1:25" ht="102" x14ac:dyDescent="0.25">
      <c r="A126" s="55" t="s">
        <v>495</v>
      </c>
      <c r="B126" s="9">
        <v>1</v>
      </c>
      <c r="C126" s="22" t="s">
        <v>496</v>
      </c>
      <c r="D126" s="22" t="s">
        <v>497</v>
      </c>
      <c r="E126" s="22" t="s">
        <v>87</v>
      </c>
      <c r="F126" s="22" t="s">
        <v>87</v>
      </c>
      <c r="G126" s="22" t="s">
        <v>87</v>
      </c>
      <c r="H126" s="23" t="s">
        <v>88</v>
      </c>
      <c r="I126" s="24">
        <v>2</v>
      </c>
      <c r="J126" s="59"/>
      <c r="K126" s="9">
        <v>1</v>
      </c>
      <c r="L126" s="25"/>
      <c r="M126" s="26"/>
      <c r="N126" s="27">
        <f>IF(M126&gt;0,ROUND(L126/M126,4),0)</f>
        <v>0</v>
      </c>
      <c r="O126" s="28"/>
      <c r="P126" s="29"/>
      <c r="Q126" s="27">
        <f>ROUND(ROUND(N126,4)*(1-O126),4)</f>
        <v>0</v>
      </c>
      <c r="R126" s="27">
        <f>ROUND(ROUND(Q126,4)*(1+P126),4)</f>
        <v>0</v>
      </c>
      <c r="S126" s="27">
        <f>ROUND($I126*Q126,4)</f>
        <v>0</v>
      </c>
      <c r="T126" s="27">
        <f>ROUND($I126*R126,4)</f>
        <v>0</v>
      </c>
      <c r="U126" s="30"/>
      <c r="V126" s="30"/>
      <c r="W126" s="30"/>
      <c r="X126" s="30"/>
      <c r="Y126" s="31"/>
    </row>
    <row r="127" spans="1:25" ht="102.75" thickBot="1" x14ac:dyDescent="0.3">
      <c r="A127" s="57" t="s">
        <v>498</v>
      </c>
      <c r="B127" s="13">
        <v>2</v>
      </c>
      <c r="C127" s="43" t="s">
        <v>499</v>
      </c>
      <c r="D127" s="43" t="s">
        <v>500</v>
      </c>
      <c r="E127" s="43" t="s">
        <v>501</v>
      </c>
      <c r="F127" s="43" t="s">
        <v>87</v>
      </c>
      <c r="G127" s="43" t="s">
        <v>87</v>
      </c>
      <c r="H127" s="44" t="s">
        <v>88</v>
      </c>
      <c r="I127" s="45">
        <v>2</v>
      </c>
      <c r="J127" s="61"/>
      <c r="K127" s="13">
        <v>1</v>
      </c>
      <c r="L127" s="46"/>
      <c r="M127" s="47"/>
      <c r="N127" s="48">
        <f>IF(M127&gt;0,ROUND(L127/M127,4),0)</f>
        <v>0</v>
      </c>
      <c r="O127" s="49"/>
      <c r="P127" s="50"/>
      <c r="Q127" s="48">
        <f>ROUND(ROUND(N127,4)*(1-O127),4)</f>
        <v>0</v>
      </c>
      <c r="R127" s="48">
        <f>ROUND(ROUND(Q127,4)*(1+P127),4)</f>
        <v>0</v>
      </c>
      <c r="S127" s="48">
        <f>ROUND($I127*Q127,4)</f>
        <v>0</v>
      </c>
      <c r="T127" s="48">
        <f>ROUND($I127*R127,4)</f>
        <v>0</v>
      </c>
      <c r="U127" s="51"/>
      <c r="V127" s="51"/>
      <c r="W127" s="51"/>
      <c r="X127" s="51"/>
      <c r="Y127" s="52"/>
    </row>
    <row r="128" spans="1:25" ht="13.5" thickBot="1" x14ac:dyDescent="0.3">
      <c r="R128" s="62" t="s">
        <v>139</v>
      </c>
      <c r="S128" s="63">
        <f>SUM(S126:S127)</f>
        <v>0</v>
      </c>
      <c r="T128" s="64">
        <f>SUM(T126:T127)</f>
        <v>0</v>
      </c>
    </row>
    <row r="130" spans="1:25" ht="13.5" thickBot="1" x14ac:dyDescent="0.3"/>
    <row r="131" spans="1:25" ht="13.5" thickBot="1" x14ac:dyDescent="0.3">
      <c r="A131" s="53" t="s">
        <v>54</v>
      </c>
      <c r="B131" s="58" t="s">
        <v>502</v>
      </c>
      <c r="C131" s="18" t="s">
        <v>503</v>
      </c>
      <c r="D131" s="18"/>
      <c r="E131" s="18"/>
      <c r="F131" s="18"/>
      <c r="G131" s="18"/>
      <c r="H131" s="18" t="s">
        <v>57</v>
      </c>
      <c r="I131" s="18"/>
      <c r="J131" s="8"/>
      <c r="K131" s="7"/>
      <c r="L131" s="18" t="s">
        <v>504</v>
      </c>
      <c r="M131" s="18"/>
      <c r="N131" s="18"/>
      <c r="O131" s="18"/>
      <c r="P131" s="18"/>
      <c r="Q131" s="18"/>
      <c r="R131" s="18"/>
      <c r="S131" s="18"/>
      <c r="T131" s="18"/>
      <c r="U131" s="18"/>
      <c r="V131" s="18"/>
      <c r="W131" s="18"/>
      <c r="X131" s="18"/>
      <c r="Y131" s="8"/>
    </row>
    <row r="132" spans="1:25" ht="51.75" thickBot="1" x14ac:dyDescent="0.3">
      <c r="A132" s="54" t="s">
        <v>59</v>
      </c>
      <c r="B132" s="19" t="s">
        <v>60</v>
      </c>
      <c r="C132" s="20" t="s">
        <v>61</v>
      </c>
      <c r="D132" s="20" t="s">
        <v>62</v>
      </c>
      <c r="E132" s="20" t="s">
        <v>63</v>
      </c>
      <c r="F132" s="20" t="s">
        <v>64</v>
      </c>
      <c r="G132" s="20" t="s">
        <v>65</v>
      </c>
      <c r="H132" s="20" t="s">
        <v>66</v>
      </c>
      <c r="I132" s="20" t="s">
        <v>67</v>
      </c>
      <c r="J132" s="21" t="s">
        <v>68</v>
      </c>
      <c r="K132" s="19" t="s">
        <v>69</v>
      </c>
      <c r="L132" s="20" t="s">
        <v>70</v>
      </c>
      <c r="M132" s="20" t="s">
        <v>71</v>
      </c>
      <c r="N132" s="20" t="s">
        <v>72</v>
      </c>
      <c r="O132" s="20" t="s">
        <v>73</v>
      </c>
      <c r="P132" s="20" t="s">
        <v>74</v>
      </c>
      <c r="Q132" s="20" t="s">
        <v>75</v>
      </c>
      <c r="R132" s="20" t="s">
        <v>76</v>
      </c>
      <c r="S132" s="20" t="s">
        <v>77</v>
      </c>
      <c r="T132" s="20" t="s">
        <v>78</v>
      </c>
      <c r="U132" s="20" t="s">
        <v>79</v>
      </c>
      <c r="V132" s="20" t="s">
        <v>80</v>
      </c>
      <c r="W132" s="20" t="s">
        <v>81</v>
      </c>
      <c r="X132" s="20" t="s">
        <v>82</v>
      </c>
      <c r="Y132" s="21" t="s">
        <v>83</v>
      </c>
    </row>
    <row r="133" spans="1:25" x14ac:dyDescent="0.25">
      <c r="A133" s="55" t="s">
        <v>87</v>
      </c>
      <c r="B133" s="9">
        <v>1</v>
      </c>
      <c r="C133" s="22" t="s">
        <v>505</v>
      </c>
      <c r="D133" s="22" t="s">
        <v>506</v>
      </c>
      <c r="E133" s="22" t="s">
        <v>87</v>
      </c>
      <c r="F133" s="22" t="s">
        <v>87</v>
      </c>
      <c r="G133" s="22" t="s">
        <v>87</v>
      </c>
      <c r="H133" s="23" t="s">
        <v>88</v>
      </c>
      <c r="I133" s="24">
        <v>30</v>
      </c>
      <c r="J133" s="59"/>
      <c r="K133" s="9">
        <v>1</v>
      </c>
      <c r="L133" s="25"/>
      <c r="M133" s="26"/>
      <c r="N133" s="27">
        <f>IF(M133&gt;0,ROUND(L133/M133,4),0)</f>
        <v>0</v>
      </c>
      <c r="O133" s="28"/>
      <c r="P133" s="29"/>
      <c r="Q133" s="27">
        <f>ROUND(ROUND(N133,4)*(1-O133),4)</f>
        <v>0</v>
      </c>
      <c r="R133" s="27">
        <f>ROUND(ROUND(Q133,4)*(1+P133),4)</f>
        <v>0</v>
      </c>
      <c r="S133" s="27">
        <f>ROUND($I133*Q133,4)</f>
        <v>0</v>
      </c>
      <c r="T133" s="27">
        <f>ROUND($I133*R133,4)</f>
        <v>0</v>
      </c>
      <c r="U133" s="30"/>
      <c r="V133" s="30"/>
      <c r="W133" s="30"/>
      <c r="X133" s="30"/>
      <c r="Y133" s="31"/>
    </row>
    <row r="134" spans="1:25" x14ac:dyDescent="0.25">
      <c r="A134" s="56" t="s">
        <v>87</v>
      </c>
      <c r="B134" s="11">
        <v>2</v>
      </c>
      <c r="C134" s="32" t="s">
        <v>507</v>
      </c>
      <c r="D134" s="32" t="s">
        <v>506</v>
      </c>
      <c r="E134" s="32" t="s">
        <v>87</v>
      </c>
      <c r="F134" s="32" t="s">
        <v>87</v>
      </c>
      <c r="G134" s="32" t="s">
        <v>87</v>
      </c>
      <c r="H134" s="33" t="s">
        <v>88</v>
      </c>
      <c r="I134" s="34">
        <v>30</v>
      </c>
      <c r="J134" s="60"/>
      <c r="K134" s="11">
        <v>1</v>
      </c>
      <c r="L134" s="35"/>
      <c r="M134" s="36"/>
      <c r="N134" s="37">
        <f>IF(M134&gt;0,ROUND(L134/M134,4),0)</f>
        <v>0</v>
      </c>
      <c r="O134" s="38"/>
      <c r="P134" s="39"/>
      <c r="Q134" s="37">
        <f>ROUND(ROUND(N134,4)*(1-O134),4)</f>
        <v>0</v>
      </c>
      <c r="R134" s="37">
        <f>ROUND(ROUND(Q134,4)*(1+P134),4)</f>
        <v>0</v>
      </c>
      <c r="S134" s="37">
        <f>ROUND($I134*Q134,4)</f>
        <v>0</v>
      </c>
      <c r="T134" s="37">
        <f>ROUND($I134*R134,4)</f>
        <v>0</v>
      </c>
      <c r="U134" s="40"/>
      <c r="V134" s="40"/>
      <c r="W134" s="40"/>
      <c r="X134" s="40"/>
      <c r="Y134" s="41"/>
    </row>
    <row r="135" spans="1:25" x14ac:dyDescent="0.25">
      <c r="A135" s="56" t="s">
        <v>87</v>
      </c>
      <c r="B135" s="11">
        <v>3</v>
      </c>
      <c r="C135" s="32" t="s">
        <v>508</v>
      </c>
      <c r="D135" s="32" t="s">
        <v>506</v>
      </c>
      <c r="E135" s="32" t="s">
        <v>87</v>
      </c>
      <c r="F135" s="32" t="s">
        <v>87</v>
      </c>
      <c r="G135" s="32" t="s">
        <v>87</v>
      </c>
      <c r="H135" s="33" t="s">
        <v>88</v>
      </c>
      <c r="I135" s="34">
        <v>30</v>
      </c>
      <c r="J135" s="60"/>
      <c r="K135" s="11">
        <v>1</v>
      </c>
      <c r="L135" s="35"/>
      <c r="M135" s="36"/>
      <c r="N135" s="37">
        <f>IF(M135&gt;0,ROUND(L135/M135,4),0)</f>
        <v>0</v>
      </c>
      <c r="O135" s="38"/>
      <c r="P135" s="39"/>
      <c r="Q135" s="37">
        <f>ROUND(ROUND(N135,4)*(1-O135),4)</f>
        <v>0</v>
      </c>
      <c r="R135" s="37">
        <f>ROUND(ROUND(Q135,4)*(1+P135),4)</f>
        <v>0</v>
      </c>
      <c r="S135" s="37">
        <f>ROUND($I135*Q135,4)</f>
        <v>0</v>
      </c>
      <c r="T135" s="37">
        <f>ROUND($I135*R135,4)</f>
        <v>0</v>
      </c>
      <c r="U135" s="40"/>
      <c r="V135" s="40"/>
      <c r="W135" s="40"/>
      <c r="X135" s="40"/>
      <c r="Y135" s="41"/>
    </row>
    <row r="136" spans="1:25" x14ac:dyDescent="0.25">
      <c r="A136" s="56" t="s">
        <v>87</v>
      </c>
      <c r="B136" s="11">
        <v>4</v>
      </c>
      <c r="C136" s="32" t="s">
        <v>509</v>
      </c>
      <c r="D136" s="32" t="s">
        <v>506</v>
      </c>
      <c r="E136" s="32" t="s">
        <v>87</v>
      </c>
      <c r="F136" s="32" t="s">
        <v>87</v>
      </c>
      <c r="G136" s="32" t="s">
        <v>87</v>
      </c>
      <c r="H136" s="33" t="s">
        <v>88</v>
      </c>
      <c r="I136" s="34">
        <v>30</v>
      </c>
      <c r="J136" s="60"/>
      <c r="K136" s="11">
        <v>1</v>
      </c>
      <c r="L136" s="35"/>
      <c r="M136" s="36"/>
      <c r="N136" s="37">
        <f>IF(M136&gt;0,ROUND(L136/M136,4),0)</f>
        <v>0</v>
      </c>
      <c r="O136" s="38"/>
      <c r="P136" s="39"/>
      <c r="Q136" s="37">
        <f>ROUND(ROUND(N136,4)*(1-O136),4)</f>
        <v>0</v>
      </c>
      <c r="R136" s="37">
        <f>ROUND(ROUND(Q136,4)*(1+P136),4)</f>
        <v>0</v>
      </c>
      <c r="S136" s="37">
        <f>ROUND($I136*Q136,4)</f>
        <v>0</v>
      </c>
      <c r="T136" s="37">
        <f>ROUND($I136*R136,4)</f>
        <v>0</v>
      </c>
      <c r="U136" s="40"/>
      <c r="V136" s="40"/>
      <c r="W136" s="40"/>
      <c r="X136" s="40"/>
      <c r="Y136" s="41"/>
    </row>
    <row r="137" spans="1:25" ht="13.5" thickBot="1" x14ac:dyDescent="0.3">
      <c r="A137" s="57" t="s">
        <v>87</v>
      </c>
      <c r="B137" s="13">
        <v>5</v>
      </c>
      <c r="C137" s="43" t="s">
        <v>510</v>
      </c>
      <c r="D137" s="43" t="s">
        <v>506</v>
      </c>
      <c r="E137" s="43" t="s">
        <v>87</v>
      </c>
      <c r="F137" s="43" t="s">
        <v>87</v>
      </c>
      <c r="G137" s="43" t="s">
        <v>87</v>
      </c>
      <c r="H137" s="44" t="s">
        <v>88</v>
      </c>
      <c r="I137" s="45">
        <v>30</v>
      </c>
      <c r="J137" s="61"/>
      <c r="K137" s="13">
        <v>1</v>
      </c>
      <c r="L137" s="46"/>
      <c r="M137" s="47"/>
      <c r="N137" s="48">
        <f>IF(M137&gt;0,ROUND(L137/M137,4),0)</f>
        <v>0</v>
      </c>
      <c r="O137" s="49"/>
      <c r="P137" s="50"/>
      <c r="Q137" s="48">
        <f>ROUND(ROUND(N137,4)*(1-O137),4)</f>
        <v>0</v>
      </c>
      <c r="R137" s="48">
        <f>ROUND(ROUND(Q137,4)*(1+P137),4)</f>
        <v>0</v>
      </c>
      <c r="S137" s="48">
        <f>ROUND($I137*Q137,4)</f>
        <v>0</v>
      </c>
      <c r="T137" s="48">
        <f>ROUND($I137*R137,4)</f>
        <v>0</v>
      </c>
      <c r="U137" s="51"/>
      <c r="V137" s="51"/>
      <c r="W137" s="51"/>
      <c r="X137" s="51"/>
      <c r="Y137" s="52"/>
    </row>
    <row r="138" spans="1:25" ht="13.5" thickBot="1" x14ac:dyDescent="0.3">
      <c r="R138" s="62" t="s">
        <v>139</v>
      </c>
      <c r="S138" s="63">
        <f>SUM(S133:S137)</f>
        <v>0</v>
      </c>
      <c r="T138" s="64">
        <f>SUM(T133:T137)</f>
        <v>0</v>
      </c>
    </row>
    <row r="140" spans="1:25" ht="13.5" thickBot="1" x14ac:dyDescent="0.3"/>
    <row r="141" spans="1:25" ht="13.5" thickBot="1" x14ac:dyDescent="0.3">
      <c r="A141" s="53" t="s">
        <v>54</v>
      </c>
      <c r="B141" s="58" t="s">
        <v>511</v>
      </c>
      <c r="C141" s="18" t="s">
        <v>512</v>
      </c>
      <c r="D141" s="18"/>
      <c r="E141" s="18"/>
      <c r="F141" s="18"/>
      <c r="G141" s="18"/>
      <c r="H141" s="18" t="s">
        <v>57</v>
      </c>
      <c r="I141" s="18"/>
      <c r="J141" s="8"/>
      <c r="K141" s="7"/>
      <c r="L141" s="18" t="s">
        <v>513</v>
      </c>
      <c r="M141" s="18"/>
      <c r="N141" s="18"/>
      <c r="O141" s="18"/>
      <c r="P141" s="18"/>
      <c r="Q141" s="18"/>
      <c r="R141" s="18"/>
      <c r="S141" s="18"/>
      <c r="T141" s="18"/>
      <c r="U141" s="18"/>
      <c r="V141" s="18"/>
      <c r="W141" s="18"/>
      <c r="X141" s="18"/>
      <c r="Y141" s="8"/>
    </row>
    <row r="142" spans="1:25" ht="51.75" thickBot="1" x14ac:dyDescent="0.3">
      <c r="A142" s="54" t="s">
        <v>59</v>
      </c>
      <c r="B142" s="19" t="s">
        <v>60</v>
      </c>
      <c r="C142" s="20" t="s">
        <v>61</v>
      </c>
      <c r="D142" s="20" t="s">
        <v>62</v>
      </c>
      <c r="E142" s="20" t="s">
        <v>63</v>
      </c>
      <c r="F142" s="20" t="s">
        <v>64</v>
      </c>
      <c r="G142" s="20" t="s">
        <v>65</v>
      </c>
      <c r="H142" s="20" t="s">
        <v>66</v>
      </c>
      <c r="I142" s="20" t="s">
        <v>67</v>
      </c>
      <c r="J142" s="21" t="s">
        <v>68</v>
      </c>
      <c r="K142" s="19" t="s">
        <v>69</v>
      </c>
      <c r="L142" s="20" t="s">
        <v>70</v>
      </c>
      <c r="M142" s="20" t="s">
        <v>71</v>
      </c>
      <c r="N142" s="20" t="s">
        <v>72</v>
      </c>
      <c r="O142" s="20" t="s">
        <v>73</v>
      </c>
      <c r="P142" s="20" t="s">
        <v>74</v>
      </c>
      <c r="Q142" s="20" t="s">
        <v>75</v>
      </c>
      <c r="R142" s="20" t="s">
        <v>76</v>
      </c>
      <c r="S142" s="20" t="s">
        <v>77</v>
      </c>
      <c r="T142" s="20" t="s">
        <v>78</v>
      </c>
      <c r="U142" s="20" t="s">
        <v>79</v>
      </c>
      <c r="V142" s="20" t="s">
        <v>80</v>
      </c>
      <c r="W142" s="20" t="s">
        <v>81</v>
      </c>
      <c r="X142" s="20" t="s">
        <v>82</v>
      </c>
      <c r="Y142" s="21" t="s">
        <v>83</v>
      </c>
    </row>
    <row r="143" spans="1:25" ht="191.25" x14ac:dyDescent="0.25">
      <c r="A143" s="55" t="s">
        <v>514</v>
      </c>
      <c r="B143" s="9">
        <v>1</v>
      </c>
      <c r="C143" s="22" t="s">
        <v>515</v>
      </c>
      <c r="D143" s="22" t="s">
        <v>516</v>
      </c>
      <c r="E143" s="22" t="s">
        <v>517</v>
      </c>
      <c r="F143" s="22" t="s">
        <v>87</v>
      </c>
      <c r="G143" s="22" t="s">
        <v>87</v>
      </c>
      <c r="H143" s="23" t="s">
        <v>88</v>
      </c>
      <c r="I143" s="24">
        <v>1</v>
      </c>
      <c r="J143" s="59"/>
      <c r="K143" s="9">
        <v>1</v>
      </c>
      <c r="L143" s="25"/>
      <c r="M143" s="26"/>
      <c r="N143" s="27">
        <f>IF(M143&gt;0,ROUND(L143/M143,4),0)</f>
        <v>0</v>
      </c>
      <c r="O143" s="28"/>
      <c r="P143" s="29"/>
      <c r="Q143" s="27">
        <f>ROUND(ROUND(N143,4)*(1-O143),4)</f>
        <v>0</v>
      </c>
      <c r="R143" s="27">
        <f>ROUND(ROUND(Q143,4)*(1+P143),4)</f>
        <v>0</v>
      </c>
      <c r="S143" s="27">
        <f>ROUND($I143*Q143,4)</f>
        <v>0</v>
      </c>
      <c r="T143" s="27">
        <f>ROUND($I143*R143,4)</f>
        <v>0</v>
      </c>
      <c r="U143" s="30"/>
      <c r="V143" s="30"/>
      <c r="W143" s="30"/>
      <c r="X143" s="30"/>
      <c r="Y143" s="31"/>
    </row>
    <row r="144" spans="1:25" ht="191.25" x14ac:dyDescent="0.25">
      <c r="A144" s="56" t="s">
        <v>518</v>
      </c>
      <c r="B144" s="11">
        <v>2</v>
      </c>
      <c r="C144" s="32" t="s">
        <v>519</v>
      </c>
      <c r="D144" s="32" t="s">
        <v>520</v>
      </c>
      <c r="E144" s="32" t="s">
        <v>517</v>
      </c>
      <c r="F144" s="32" t="s">
        <v>87</v>
      </c>
      <c r="G144" s="32" t="s">
        <v>87</v>
      </c>
      <c r="H144" s="33" t="s">
        <v>88</v>
      </c>
      <c r="I144" s="34">
        <v>1</v>
      </c>
      <c r="J144" s="60"/>
      <c r="K144" s="11">
        <v>1</v>
      </c>
      <c r="L144" s="35"/>
      <c r="M144" s="36"/>
      <c r="N144" s="37">
        <f>IF(M144&gt;0,ROUND(L144/M144,4),0)</f>
        <v>0</v>
      </c>
      <c r="O144" s="38"/>
      <c r="P144" s="39"/>
      <c r="Q144" s="37">
        <f>ROUND(ROUND(N144,4)*(1-O144),4)</f>
        <v>0</v>
      </c>
      <c r="R144" s="37">
        <f>ROUND(ROUND(Q144,4)*(1+P144),4)</f>
        <v>0</v>
      </c>
      <c r="S144" s="37">
        <f>ROUND($I144*Q144,4)</f>
        <v>0</v>
      </c>
      <c r="T144" s="37">
        <f>ROUND($I144*R144,4)</f>
        <v>0</v>
      </c>
      <c r="U144" s="40"/>
      <c r="V144" s="40"/>
      <c r="W144" s="40"/>
      <c r="X144" s="40"/>
      <c r="Y144" s="41"/>
    </row>
    <row r="145" spans="1:25" ht="216.75" x14ac:dyDescent="0.25">
      <c r="A145" s="56" t="s">
        <v>521</v>
      </c>
      <c r="B145" s="11">
        <v>3</v>
      </c>
      <c r="C145" s="32" t="s">
        <v>522</v>
      </c>
      <c r="D145" s="32" t="s">
        <v>523</v>
      </c>
      <c r="E145" s="32" t="s">
        <v>524</v>
      </c>
      <c r="F145" s="32" t="s">
        <v>87</v>
      </c>
      <c r="G145" s="32" t="s">
        <v>87</v>
      </c>
      <c r="H145" s="33" t="s">
        <v>88</v>
      </c>
      <c r="I145" s="34">
        <v>2</v>
      </c>
      <c r="J145" s="60"/>
      <c r="K145" s="11">
        <v>1</v>
      </c>
      <c r="L145" s="35"/>
      <c r="M145" s="36"/>
      <c r="N145" s="37">
        <f>IF(M145&gt;0,ROUND(L145/M145,4),0)</f>
        <v>0</v>
      </c>
      <c r="O145" s="38"/>
      <c r="P145" s="39"/>
      <c r="Q145" s="37">
        <f>ROUND(ROUND(N145,4)*(1-O145),4)</f>
        <v>0</v>
      </c>
      <c r="R145" s="37">
        <f>ROUND(ROUND(Q145,4)*(1+P145),4)</f>
        <v>0</v>
      </c>
      <c r="S145" s="37">
        <f>ROUND($I145*Q145,4)</f>
        <v>0</v>
      </c>
      <c r="T145" s="37">
        <f>ROUND($I145*R145,4)</f>
        <v>0</v>
      </c>
      <c r="U145" s="40"/>
      <c r="V145" s="40"/>
      <c r="W145" s="40"/>
      <c r="X145" s="40"/>
      <c r="Y145" s="41"/>
    </row>
    <row r="146" spans="1:25" ht="216.75" x14ac:dyDescent="0.25">
      <c r="A146" s="56" t="s">
        <v>525</v>
      </c>
      <c r="B146" s="11">
        <v>4</v>
      </c>
      <c r="C146" s="32" t="s">
        <v>526</v>
      </c>
      <c r="D146" s="32" t="s">
        <v>527</v>
      </c>
      <c r="E146" s="32" t="s">
        <v>524</v>
      </c>
      <c r="F146" s="32" t="s">
        <v>87</v>
      </c>
      <c r="G146" s="32" t="s">
        <v>87</v>
      </c>
      <c r="H146" s="33" t="s">
        <v>88</v>
      </c>
      <c r="I146" s="34">
        <v>1</v>
      </c>
      <c r="J146" s="60"/>
      <c r="K146" s="11">
        <v>1</v>
      </c>
      <c r="L146" s="35"/>
      <c r="M146" s="36"/>
      <c r="N146" s="37">
        <f>IF(M146&gt;0,ROUND(L146/M146,4),0)</f>
        <v>0</v>
      </c>
      <c r="O146" s="38"/>
      <c r="P146" s="39"/>
      <c r="Q146" s="37">
        <f>ROUND(ROUND(N146,4)*(1-O146),4)</f>
        <v>0</v>
      </c>
      <c r="R146" s="37">
        <f>ROUND(ROUND(Q146,4)*(1+P146),4)</f>
        <v>0</v>
      </c>
      <c r="S146" s="37">
        <f>ROUND($I146*Q146,4)</f>
        <v>0</v>
      </c>
      <c r="T146" s="37">
        <f>ROUND($I146*R146,4)</f>
        <v>0</v>
      </c>
      <c r="U146" s="40"/>
      <c r="V146" s="40"/>
      <c r="W146" s="40"/>
      <c r="X146" s="40"/>
      <c r="Y146" s="41"/>
    </row>
    <row r="147" spans="1:25" ht="63.75" x14ac:dyDescent="0.25">
      <c r="A147" s="56" t="s">
        <v>528</v>
      </c>
      <c r="B147" s="11">
        <v>5</v>
      </c>
      <c r="C147" s="32" t="s">
        <v>529</v>
      </c>
      <c r="D147" s="32" t="s">
        <v>530</v>
      </c>
      <c r="E147" s="32" t="s">
        <v>87</v>
      </c>
      <c r="F147" s="32" t="s">
        <v>87</v>
      </c>
      <c r="G147" s="32" t="s">
        <v>87</v>
      </c>
      <c r="H147" s="33" t="s">
        <v>88</v>
      </c>
      <c r="I147" s="34">
        <v>1</v>
      </c>
      <c r="J147" s="60"/>
      <c r="K147" s="11">
        <v>1</v>
      </c>
      <c r="L147" s="35"/>
      <c r="M147" s="36"/>
      <c r="N147" s="37">
        <f>IF(M147&gt;0,ROUND(L147/M147,4),0)</f>
        <v>0</v>
      </c>
      <c r="O147" s="38"/>
      <c r="P147" s="39"/>
      <c r="Q147" s="37">
        <f>ROUND(ROUND(N147,4)*(1-O147),4)</f>
        <v>0</v>
      </c>
      <c r="R147" s="37">
        <f>ROUND(ROUND(Q147,4)*(1+P147),4)</f>
        <v>0</v>
      </c>
      <c r="S147" s="37">
        <f>ROUND($I147*Q147,4)</f>
        <v>0</v>
      </c>
      <c r="T147" s="37">
        <f>ROUND($I147*R147,4)</f>
        <v>0</v>
      </c>
      <c r="U147" s="40"/>
      <c r="V147" s="40"/>
      <c r="W147" s="40"/>
      <c r="X147" s="40"/>
      <c r="Y147" s="41"/>
    </row>
    <row r="148" spans="1:25" ht="63.75" x14ac:dyDescent="0.25">
      <c r="A148" s="56" t="s">
        <v>531</v>
      </c>
      <c r="B148" s="11">
        <v>6</v>
      </c>
      <c r="C148" s="32" t="s">
        <v>532</v>
      </c>
      <c r="D148" s="32" t="s">
        <v>533</v>
      </c>
      <c r="E148" s="32" t="s">
        <v>87</v>
      </c>
      <c r="F148" s="32" t="s">
        <v>87</v>
      </c>
      <c r="G148" s="32" t="s">
        <v>87</v>
      </c>
      <c r="H148" s="33" t="s">
        <v>88</v>
      </c>
      <c r="I148" s="34">
        <v>1</v>
      </c>
      <c r="J148" s="60"/>
      <c r="K148" s="11">
        <v>1</v>
      </c>
      <c r="L148" s="35"/>
      <c r="M148" s="36"/>
      <c r="N148" s="37">
        <f>IF(M148&gt;0,ROUND(L148/M148,4),0)</f>
        <v>0</v>
      </c>
      <c r="O148" s="38"/>
      <c r="P148" s="39"/>
      <c r="Q148" s="37">
        <f>ROUND(ROUND(N148,4)*(1-O148),4)</f>
        <v>0</v>
      </c>
      <c r="R148" s="37">
        <f>ROUND(ROUND(Q148,4)*(1+P148),4)</f>
        <v>0</v>
      </c>
      <c r="S148" s="37">
        <f>ROUND($I148*Q148,4)</f>
        <v>0</v>
      </c>
      <c r="T148" s="37">
        <f>ROUND($I148*R148,4)</f>
        <v>0</v>
      </c>
      <c r="U148" s="40"/>
      <c r="V148" s="40"/>
      <c r="W148" s="40"/>
      <c r="X148" s="40"/>
      <c r="Y148" s="41"/>
    </row>
    <row r="149" spans="1:25" ht="89.25" x14ac:dyDescent="0.25">
      <c r="A149" s="56" t="s">
        <v>534</v>
      </c>
      <c r="B149" s="11">
        <v>7</v>
      </c>
      <c r="C149" s="32" t="s">
        <v>535</v>
      </c>
      <c r="D149" s="32" t="s">
        <v>536</v>
      </c>
      <c r="E149" s="32" t="s">
        <v>87</v>
      </c>
      <c r="F149" s="32" t="s">
        <v>87</v>
      </c>
      <c r="G149" s="32" t="s">
        <v>87</v>
      </c>
      <c r="H149" s="33" t="s">
        <v>88</v>
      </c>
      <c r="I149" s="34">
        <v>1</v>
      </c>
      <c r="J149" s="60"/>
      <c r="K149" s="11">
        <v>1</v>
      </c>
      <c r="L149" s="35"/>
      <c r="M149" s="36"/>
      <c r="N149" s="37">
        <f>IF(M149&gt;0,ROUND(L149/M149,4),0)</f>
        <v>0</v>
      </c>
      <c r="O149" s="38"/>
      <c r="P149" s="39"/>
      <c r="Q149" s="37">
        <f>ROUND(ROUND(N149,4)*(1-O149),4)</f>
        <v>0</v>
      </c>
      <c r="R149" s="37">
        <f>ROUND(ROUND(Q149,4)*(1+P149),4)</f>
        <v>0</v>
      </c>
      <c r="S149" s="37">
        <f>ROUND($I149*Q149,4)</f>
        <v>0</v>
      </c>
      <c r="T149" s="37">
        <f>ROUND($I149*R149,4)</f>
        <v>0</v>
      </c>
      <c r="U149" s="40"/>
      <c r="V149" s="40"/>
      <c r="W149" s="40"/>
      <c r="X149" s="40"/>
      <c r="Y149" s="41"/>
    </row>
    <row r="150" spans="1:25" ht="90" thickBot="1" x14ac:dyDescent="0.3">
      <c r="A150" s="57" t="s">
        <v>537</v>
      </c>
      <c r="B150" s="13">
        <v>8</v>
      </c>
      <c r="C150" s="43" t="s">
        <v>538</v>
      </c>
      <c r="D150" s="43" t="s">
        <v>539</v>
      </c>
      <c r="E150" s="43" t="s">
        <v>87</v>
      </c>
      <c r="F150" s="43" t="s">
        <v>87</v>
      </c>
      <c r="G150" s="43" t="s">
        <v>87</v>
      </c>
      <c r="H150" s="44" t="s">
        <v>88</v>
      </c>
      <c r="I150" s="45">
        <v>1</v>
      </c>
      <c r="J150" s="61"/>
      <c r="K150" s="13">
        <v>1</v>
      </c>
      <c r="L150" s="46"/>
      <c r="M150" s="47"/>
      <c r="N150" s="48">
        <f>IF(M150&gt;0,ROUND(L150/M150,4),0)</f>
        <v>0</v>
      </c>
      <c r="O150" s="49"/>
      <c r="P150" s="50"/>
      <c r="Q150" s="48">
        <f>ROUND(ROUND(N150,4)*(1-O150),4)</f>
        <v>0</v>
      </c>
      <c r="R150" s="48">
        <f>ROUND(ROUND(Q150,4)*(1+P150),4)</f>
        <v>0</v>
      </c>
      <c r="S150" s="48">
        <f>ROUND($I150*Q150,4)</f>
        <v>0</v>
      </c>
      <c r="T150" s="48">
        <f>ROUND($I150*R150,4)</f>
        <v>0</v>
      </c>
      <c r="U150" s="51"/>
      <c r="V150" s="51"/>
      <c r="W150" s="51"/>
      <c r="X150" s="51"/>
      <c r="Y150" s="52"/>
    </row>
    <row r="151" spans="1:25" ht="13.5" thickBot="1" x14ac:dyDescent="0.3">
      <c r="R151" s="62" t="s">
        <v>139</v>
      </c>
      <c r="S151" s="63">
        <f>SUM(S143:S150)</f>
        <v>0</v>
      </c>
      <c r="T151" s="64">
        <f>SUM(T143:T150)</f>
        <v>0</v>
      </c>
    </row>
    <row r="153" spans="1:25" ht="13.5" thickBot="1" x14ac:dyDescent="0.3"/>
    <row r="154" spans="1:25" ht="13.5" thickBot="1" x14ac:dyDescent="0.3">
      <c r="A154" s="53" t="s">
        <v>54</v>
      </c>
      <c r="B154" s="58" t="s">
        <v>540</v>
      </c>
      <c r="C154" s="18" t="s">
        <v>541</v>
      </c>
      <c r="D154" s="18"/>
      <c r="E154" s="18"/>
      <c r="F154" s="18"/>
      <c r="G154" s="18"/>
      <c r="H154" s="18" t="s">
        <v>542</v>
      </c>
      <c r="I154" s="18"/>
      <c r="J154" s="8"/>
      <c r="K154" s="7"/>
      <c r="L154" s="18" t="s">
        <v>543</v>
      </c>
      <c r="M154" s="18"/>
      <c r="N154" s="18"/>
      <c r="O154" s="18"/>
      <c r="P154" s="18"/>
      <c r="Q154" s="18"/>
      <c r="R154" s="18"/>
      <c r="S154" s="18"/>
      <c r="T154" s="18"/>
      <c r="U154" s="18"/>
      <c r="V154" s="18"/>
      <c r="W154" s="18"/>
      <c r="X154" s="18"/>
      <c r="Y154" s="8"/>
    </row>
    <row r="155" spans="1:25" ht="51.75" thickBot="1" x14ac:dyDescent="0.3">
      <c r="A155" s="54" t="s">
        <v>59</v>
      </c>
      <c r="B155" s="19" t="s">
        <v>60</v>
      </c>
      <c r="C155" s="20" t="s">
        <v>61</v>
      </c>
      <c r="D155" s="20" t="s">
        <v>62</v>
      </c>
      <c r="E155" s="20" t="s">
        <v>63</v>
      </c>
      <c r="F155" s="20" t="s">
        <v>64</v>
      </c>
      <c r="G155" s="20" t="s">
        <v>65</v>
      </c>
      <c r="H155" s="20" t="s">
        <v>66</v>
      </c>
      <c r="I155" s="20" t="s">
        <v>67</v>
      </c>
      <c r="J155" s="21" t="s">
        <v>68</v>
      </c>
      <c r="K155" s="19" t="s">
        <v>69</v>
      </c>
      <c r="L155" s="20" t="s">
        <v>70</v>
      </c>
      <c r="M155" s="20" t="s">
        <v>71</v>
      </c>
      <c r="N155" s="20" t="s">
        <v>72</v>
      </c>
      <c r="O155" s="20" t="s">
        <v>73</v>
      </c>
      <c r="P155" s="20" t="s">
        <v>74</v>
      </c>
      <c r="Q155" s="20" t="s">
        <v>75</v>
      </c>
      <c r="R155" s="20" t="s">
        <v>76</v>
      </c>
      <c r="S155" s="20" t="s">
        <v>77</v>
      </c>
      <c r="T155" s="20" t="s">
        <v>78</v>
      </c>
      <c r="U155" s="20" t="s">
        <v>79</v>
      </c>
      <c r="V155" s="20" t="s">
        <v>80</v>
      </c>
      <c r="W155" s="20" t="s">
        <v>81</v>
      </c>
      <c r="X155" s="20" t="s">
        <v>82</v>
      </c>
      <c r="Y155" s="21" t="s">
        <v>83</v>
      </c>
    </row>
    <row r="156" spans="1:25" ht="25.5" x14ac:dyDescent="0.25">
      <c r="A156" s="55" t="s">
        <v>544</v>
      </c>
      <c r="B156" s="9">
        <v>1</v>
      </c>
      <c r="C156" s="22" t="s">
        <v>545</v>
      </c>
      <c r="D156" s="22" t="s">
        <v>546</v>
      </c>
      <c r="E156" s="22" t="s">
        <v>87</v>
      </c>
      <c r="F156" s="22" t="s">
        <v>87</v>
      </c>
      <c r="G156" s="22" t="s">
        <v>87</v>
      </c>
      <c r="H156" s="23" t="s">
        <v>88</v>
      </c>
      <c r="I156" s="24">
        <v>150</v>
      </c>
      <c r="J156" s="59"/>
      <c r="K156" s="9">
        <v>1</v>
      </c>
      <c r="L156" s="25"/>
      <c r="M156" s="26"/>
      <c r="N156" s="27">
        <f>IF(M156&gt;0,ROUND(L156/M156,4),0)</f>
        <v>0</v>
      </c>
      <c r="O156" s="28"/>
      <c r="P156" s="29"/>
      <c r="Q156" s="27">
        <f>ROUND(ROUND(N156,4)*(1-O156),4)</f>
        <v>0</v>
      </c>
      <c r="R156" s="27">
        <f>ROUND(ROUND(Q156,4)*(1+P156),4)</f>
        <v>0</v>
      </c>
      <c r="S156" s="27">
        <f>ROUND($I156*Q156,4)</f>
        <v>0</v>
      </c>
      <c r="T156" s="27">
        <f>ROUND($I156*R156,4)</f>
        <v>0</v>
      </c>
      <c r="U156" s="30"/>
      <c r="V156" s="30"/>
      <c r="W156" s="30"/>
      <c r="X156" s="30"/>
      <c r="Y156" s="31"/>
    </row>
    <row r="157" spans="1:25" ht="140.25" x14ac:dyDescent="0.25">
      <c r="A157" s="56" t="s">
        <v>547</v>
      </c>
      <c r="B157" s="11">
        <v>2</v>
      </c>
      <c r="C157" s="32" t="s">
        <v>548</v>
      </c>
      <c r="D157" s="32" t="s">
        <v>549</v>
      </c>
      <c r="E157" s="32" t="s">
        <v>550</v>
      </c>
      <c r="F157" s="32" t="s">
        <v>551</v>
      </c>
      <c r="G157" s="32" t="s">
        <v>87</v>
      </c>
      <c r="H157" s="33" t="s">
        <v>88</v>
      </c>
      <c r="I157" s="34">
        <v>450</v>
      </c>
      <c r="J157" s="60"/>
      <c r="K157" s="11">
        <v>1</v>
      </c>
      <c r="L157" s="35"/>
      <c r="M157" s="36"/>
      <c r="N157" s="37">
        <f>IF(M157&gt;0,ROUND(L157/M157,4),0)</f>
        <v>0</v>
      </c>
      <c r="O157" s="38"/>
      <c r="P157" s="39"/>
      <c r="Q157" s="37">
        <f>ROUND(ROUND(N157,4)*(1-O157),4)</f>
        <v>0</v>
      </c>
      <c r="R157" s="37">
        <f>ROUND(ROUND(Q157,4)*(1+P157),4)</f>
        <v>0</v>
      </c>
      <c r="S157" s="37">
        <f>ROUND($I157*Q157,4)</f>
        <v>0</v>
      </c>
      <c r="T157" s="37">
        <f>ROUND($I157*R157,4)</f>
        <v>0</v>
      </c>
      <c r="U157" s="40"/>
      <c r="V157" s="40"/>
      <c r="W157" s="40"/>
      <c r="X157" s="40"/>
      <c r="Y157" s="41"/>
    </row>
    <row r="158" spans="1:25" ht="140.25" x14ac:dyDescent="0.25">
      <c r="A158" s="56" t="s">
        <v>552</v>
      </c>
      <c r="B158" s="11">
        <v>3</v>
      </c>
      <c r="C158" s="32" t="s">
        <v>553</v>
      </c>
      <c r="D158" s="32" t="s">
        <v>554</v>
      </c>
      <c r="E158" s="32" t="s">
        <v>87</v>
      </c>
      <c r="F158" s="32" t="s">
        <v>555</v>
      </c>
      <c r="G158" s="32" t="s">
        <v>87</v>
      </c>
      <c r="H158" s="33" t="s">
        <v>88</v>
      </c>
      <c r="I158" s="34">
        <v>1500</v>
      </c>
      <c r="J158" s="60"/>
      <c r="K158" s="11">
        <v>1</v>
      </c>
      <c r="L158" s="35"/>
      <c r="M158" s="36"/>
      <c r="N158" s="37">
        <f>IF(M158&gt;0,ROUND(L158/M158,4),0)</f>
        <v>0</v>
      </c>
      <c r="O158" s="38"/>
      <c r="P158" s="39"/>
      <c r="Q158" s="37">
        <f>ROUND(ROUND(N158,4)*(1-O158),4)</f>
        <v>0</v>
      </c>
      <c r="R158" s="37">
        <f>ROUND(ROUND(Q158,4)*(1+P158),4)</f>
        <v>0</v>
      </c>
      <c r="S158" s="37">
        <f>ROUND($I158*Q158,4)</f>
        <v>0</v>
      </c>
      <c r="T158" s="37">
        <f>ROUND($I158*R158,4)</f>
        <v>0</v>
      </c>
      <c r="U158" s="40"/>
      <c r="V158" s="40"/>
      <c r="W158" s="40"/>
      <c r="X158" s="40"/>
      <c r="Y158" s="41"/>
    </row>
    <row r="159" spans="1:25" ht="39" thickBot="1" x14ac:dyDescent="0.3">
      <c r="A159" s="57" t="s">
        <v>556</v>
      </c>
      <c r="B159" s="13">
        <v>4</v>
      </c>
      <c r="C159" s="43" t="s">
        <v>557</v>
      </c>
      <c r="D159" s="43" t="s">
        <v>558</v>
      </c>
      <c r="E159" s="43" t="s">
        <v>559</v>
      </c>
      <c r="F159" s="43" t="s">
        <v>87</v>
      </c>
      <c r="G159" s="43" t="s">
        <v>87</v>
      </c>
      <c r="H159" s="44" t="s">
        <v>88</v>
      </c>
      <c r="I159" s="45">
        <v>15</v>
      </c>
      <c r="J159" s="61"/>
      <c r="K159" s="13">
        <v>1</v>
      </c>
      <c r="L159" s="46"/>
      <c r="M159" s="47"/>
      <c r="N159" s="48">
        <f>IF(M159&gt;0,ROUND(L159/M159,4),0)</f>
        <v>0</v>
      </c>
      <c r="O159" s="49"/>
      <c r="P159" s="50"/>
      <c r="Q159" s="48">
        <f>ROUND(ROUND(N159,4)*(1-O159),4)</f>
        <v>0</v>
      </c>
      <c r="R159" s="48">
        <f>ROUND(ROUND(Q159,4)*(1+P159),4)</f>
        <v>0</v>
      </c>
      <c r="S159" s="48">
        <f>ROUND($I159*Q159,4)</f>
        <v>0</v>
      </c>
      <c r="T159" s="48">
        <f>ROUND($I159*R159,4)</f>
        <v>0</v>
      </c>
      <c r="U159" s="51"/>
      <c r="V159" s="51"/>
      <c r="W159" s="51"/>
      <c r="X159" s="51"/>
      <c r="Y159" s="52"/>
    </row>
    <row r="160" spans="1:25" ht="13.5" thickBot="1" x14ac:dyDescent="0.3">
      <c r="R160" s="62" t="s">
        <v>139</v>
      </c>
      <c r="S160" s="63">
        <f>SUM(S156:S159)</f>
        <v>0</v>
      </c>
      <c r="T160" s="64">
        <f>SUM(T156:T159)</f>
        <v>0</v>
      </c>
    </row>
    <row r="162" spans="1:25" ht="13.5" thickBot="1" x14ac:dyDescent="0.3"/>
    <row r="163" spans="1:25" ht="13.5" thickBot="1" x14ac:dyDescent="0.3">
      <c r="A163" s="53" t="s">
        <v>54</v>
      </c>
      <c r="B163" s="58" t="s">
        <v>560</v>
      </c>
      <c r="C163" s="18" t="s">
        <v>561</v>
      </c>
      <c r="D163" s="18"/>
      <c r="E163" s="18"/>
      <c r="F163" s="18"/>
      <c r="G163" s="18"/>
      <c r="H163" s="18" t="s">
        <v>57</v>
      </c>
      <c r="I163" s="18"/>
      <c r="J163" s="8"/>
      <c r="K163" s="7"/>
      <c r="L163" s="18" t="s">
        <v>562</v>
      </c>
      <c r="M163" s="18"/>
      <c r="N163" s="18"/>
      <c r="O163" s="18"/>
      <c r="P163" s="18"/>
      <c r="Q163" s="18"/>
      <c r="R163" s="18"/>
      <c r="S163" s="18"/>
      <c r="T163" s="18"/>
      <c r="U163" s="18"/>
      <c r="V163" s="18"/>
      <c r="W163" s="18"/>
      <c r="X163" s="18"/>
      <c r="Y163" s="8"/>
    </row>
    <row r="164" spans="1:25" ht="51.75" thickBot="1" x14ac:dyDescent="0.3">
      <c r="A164" s="54" t="s">
        <v>59</v>
      </c>
      <c r="B164" s="19" t="s">
        <v>60</v>
      </c>
      <c r="C164" s="20" t="s">
        <v>61</v>
      </c>
      <c r="D164" s="20" t="s">
        <v>62</v>
      </c>
      <c r="E164" s="20" t="s">
        <v>63</v>
      </c>
      <c r="F164" s="20" t="s">
        <v>64</v>
      </c>
      <c r="G164" s="20" t="s">
        <v>65</v>
      </c>
      <c r="H164" s="20" t="s">
        <v>66</v>
      </c>
      <c r="I164" s="20" t="s">
        <v>67</v>
      </c>
      <c r="J164" s="21" t="s">
        <v>68</v>
      </c>
      <c r="K164" s="19" t="s">
        <v>69</v>
      </c>
      <c r="L164" s="20" t="s">
        <v>70</v>
      </c>
      <c r="M164" s="20" t="s">
        <v>71</v>
      </c>
      <c r="N164" s="20" t="s">
        <v>72</v>
      </c>
      <c r="O164" s="20" t="s">
        <v>73</v>
      </c>
      <c r="P164" s="20" t="s">
        <v>74</v>
      </c>
      <c r="Q164" s="20" t="s">
        <v>75</v>
      </c>
      <c r="R164" s="20" t="s">
        <v>76</v>
      </c>
      <c r="S164" s="20" t="s">
        <v>77</v>
      </c>
      <c r="T164" s="20" t="s">
        <v>78</v>
      </c>
      <c r="U164" s="20" t="s">
        <v>79</v>
      </c>
      <c r="V164" s="20" t="s">
        <v>80</v>
      </c>
      <c r="W164" s="20" t="s">
        <v>81</v>
      </c>
      <c r="X164" s="20" t="s">
        <v>82</v>
      </c>
      <c r="Y164" s="21" t="s">
        <v>83</v>
      </c>
    </row>
    <row r="165" spans="1:25" ht="39" thickBot="1" x14ac:dyDescent="0.3">
      <c r="A165" s="78" t="s">
        <v>563</v>
      </c>
      <c r="B165" s="79">
        <v>1</v>
      </c>
      <c r="C165" s="68" t="s">
        <v>564</v>
      </c>
      <c r="D165" s="68" t="s">
        <v>565</v>
      </c>
      <c r="E165" s="68" t="s">
        <v>87</v>
      </c>
      <c r="F165" s="68" t="s">
        <v>87</v>
      </c>
      <c r="G165" s="68" t="s">
        <v>87</v>
      </c>
      <c r="H165" s="69" t="s">
        <v>88</v>
      </c>
      <c r="I165" s="70">
        <v>450</v>
      </c>
      <c r="J165" s="80"/>
      <c r="K165" s="79">
        <v>1</v>
      </c>
      <c r="L165" s="71"/>
      <c r="M165" s="72"/>
      <c r="N165" s="73">
        <f>IF(M165&gt;0,ROUND(L165/M165,4),0)</f>
        <v>0</v>
      </c>
      <c r="O165" s="74"/>
      <c r="P165" s="75"/>
      <c r="Q165" s="73">
        <f>ROUND(ROUND(N165,4)*(1-O165),4)</f>
        <v>0</v>
      </c>
      <c r="R165" s="73">
        <f>ROUND(ROUND(Q165,4)*(1+P165),4)</f>
        <v>0</v>
      </c>
      <c r="S165" s="73">
        <f>ROUND($I165*Q165,4)</f>
        <v>0</v>
      </c>
      <c r="T165" s="73">
        <f>ROUND($I165*R165,4)</f>
        <v>0</v>
      </c>
      <c r="U165" s="76"/>
      <c r="V165" s="76"/>
      <c r="W165" s="76"/>
      <c r="X165" s="76"/>
      <c r="Y165" s="77"/>
    </row>
    <row r="166" spans="1:25" ht="13.5" thickBot="1" x14ac:dyDescent="0.3">
      <c r="R166" s="62" t="s">
        <v>139</v>
      </c>
      <c r="S166" s="63">
        <f>SUM(S165:S165)</f>
        <v>0</v>
      </c>
      <c r="T166" s="64">
        <f>SUM(T165:T165)</f>
        <v>0</v>
      </c>
    </row>
    <row r="168" spans="1:25" ht="13.5" thickBot="1" x14ac:dyDescent="0.3"/>
    <row r="169" spans="1:25" ht="13.5" thickBot="1" x14ac:dyDescent="0.3">
      <c r="A169" s="53" t="s">
        <v>54</v>
      </c>
      <c r="B169" s="58" t="s">
        <v>566</v>
      </c>
      <c r="C169" s="18" t="s">
        <v>567</v>
      </c>
      <c r="D169" s="18"/>
      <c r="E169" s="18"/>
      <c r="F169" s="18"/>
      <c r="G169" s="18"/>
      <c r="H169" s="18" t="s">
        <v>57</v>
      </c>
      <c r="I169" s="18"/>
      <c r="J169" s="8"/>
      <c r="K169" s="7"/>
      <c r="L169" s="18" t="s">
        <v>568</v>
      </c>
      <c r="M169" s="18"/>
      <c r="N169" s="18"/>
      <c r="O169" s="18"/>
      <c r="P169" s="18"/>
      <c r="Q169" s="18"/>
      <c r="R169" s="18"/>
      <c r="S169" s="18"/>
      <c r="T169" s="18"/>
      <c r="U169" s="18"/>
      <c r="V169" s="18"/>
      <c r="W169" s="18"/>
      <c r="X169" s="18"/>
      <c r="Y169" s="8"/>
    </row>
    <row r="170" spans="1:25" ht="51.75" thickBot="1" x14ac:dyDescent="0.3">
      <c r="A170" s="54" t="s">
        <v>59</v>
      </c>
      <c r="B170" s="19" t="s">
        <v>60</v>
      </c>
      <c r="C170" s="20" t="s">
        <v>61</v>
      </c>
      <c r="D170" s="20" t="s">
        <v>62</v>
      </c>
      <c r="E170" s="20" t="s">
        <v>63</v>
      </c>
      <c r="F170" s="20" t="s">
        <v>64</v>
      </c>
      <c r="G170" s="20" t="s">
        <v>65</v>
      </c>
      <c r="H170" s="20" t="s">
        <v>66</v>
      </c>
      <c r="I170" s="20" t="s">
        <v>67</v>
      </c>
      <c r="J170" s="21" t="s">
        <v>68</v>
      </c>
      <c r="K170" s="19" t="s">
        <v>69</v>
      </c>
      <c r="L170" s="20" t="s">
        <v>70</v>
      </c>
      <c r="M170" s="20" t="s">
        <v>71</v>
      </c>
      <c r="N170" s="20" t="s">
        <v>72</v>
      </c>
      <c r="O170" s="20" t="s">
        <v>73</v>
      </c>
      <c r="P170" s="20" t="s">
        <v>74</v>
      </c>
      <c r="Q170" s="20" t="s">
        <v>75</v>
      </c>
      <c r="R170" s="20" t="s">
        <v>76</v>
      </c>
      <c r="S170" s="20" t="s">
        <v>77</v>
      </c>
      <c r="T170" s="20" t="s">
        <v>78</v>
      </c>
      <c r="U170" s="20" t="s">
        <v>79</v>
      </c>
      <c r="V170" s="20" t="s">
        <v>80</v>
      </c>
      <c r="W170" s="20" t="s">
        <v>81</v>
      </c>
      <c r="X170" s="20" t="s">
        <v>82</v>
      </c>
      <c r="Y170" s="21" t="s">
        <v>83</v>
      </c>
    </row>
    <row r="171" spans="1:25" ht="51" x14ac:dyDescent="0.25">
      <c r="A171" s="55" t="s">
        <v>569</v>
      </c>
      <c r="B171" s="9">
        <v>1</v>
      </c>
      <c r="C171" s="22" t="s">
        <v>570</v>
      </c>
      <c r="D171" s="22" t="s">
        <v>571</v>
      </c>
      <c r="E171" s="22" t="s">
        <v>572</v>
      </c>
      <c r="F171" s="22" t="s">
        <v>87</v>
      </c>
      <c r="G171" s="22" t="s">
        <v>87</v>
      </c>
      <c r="H171" s="23" t="s">
        <v>88</v>
      </c>
      <c r="I171" s="24">
        <v>1</v>
      </c>
      <c r="J171" s="59"/>
      <c r="K171" s="9">
        <v>1</v>
      </c>
      <c r="L171" s="25"/>
      <c r="M171" s="26"/>
      <c r="N171" s="27">
        <f>IF(M171&gt;0,ROUND(L171/M171,4),0)</f>
        <v>0</v>
      </c>
      <c r="O171" s="28"/>
      <c r="P171" s="29"/>
      <c r="Q171" s="27">
        <f>ROUND(ROUND(N171,4)*(1-O171),4)</f>
        <v>0</v>
      </c>
      <c r="R171" s="27">
        <f>ROUND(ROUND(Q171,4)*(1+P171),4)</f>
        <v>0</v>
      </c>
      <c r="S171" s="27">
        <f>ROUND($I171*Q171,4)</f>
        <v>0</v>
      </c>
      <c r="T171" s="27">
        <f>ROUND($I171*R171,4)</f>
        <v>0</v>
      </c>
      <c r="U171" s="30"/>
      <c r="V171" s="30"/>
      <c r="W171" s="30"/>
      <c r="X171" s="30"/>
      <c r="Y171" s="31"/>
    </row>
    <row r="172" spans="1:25" ht="51" x14ac:dyDescent="0.25">
      <c r="A172" s="56" t="s">
        <v>573</v>
      </c>
      <c r="B172" s="11">
        <v>2</v>
      </c>
      <c r="C172" s="32" t="s">
        <v>574</v>
      </c>
      <c r="D172" s="32" t="s">
        <v>571</v>
      </c>
      <c r="E172" s="32" t="s">
        <v>572</v>
      </c>
      <c r="F172" s="32" t="s">
        <v>87</v>
      </c>
      <c r="G172" s="32" t="s">
        <v>87</v>
      </c>
      <c r="H172" s="33" t="s">
        <v>88</v>
      </c>
      <c r="I172" s="34">
        <v>7</v>
      </c>
      <c r="J172" s="60"/>
      <c r="K172" s="11">
        <v>1</v>
      </c>
      <c r="L172" s="35"/>
      <c r="M172" s="36"/>
      <c r="N172" s="37">
        <f>IF(M172&gt;0,ROUND(L172/M172,4),0)</f>
        <v>0</v>
      </c>
      <c r="O172" s="38"/>
      <c r="P172" s="39"/>
      <c r="Q172" s="37">
        <f>ROUND(ROUND(N172,4)*(1-O172),4)</f>
        <v>0</v>
      </c>
      <c r="R172" s="37">
        <f>ROUND(ROUND(Q172,4)*(1+P172),4)</f>
        <v>0</v>
      </c>
      <c r="S172" s="37">
        <f>ROUND($I172*Q172,4)</f>
        <v>0</v>
      </c>
      <c r="T172" s="37">
        <f>ROUND($I172*R172,4)</f>
        <v>0</v>
      </c>
      <c r="U172" s="40"/>
      <c r="V172" s="40"/>
      <c r="W172" s="40"/>
      <c r="X172" s="40"/>
      <c r="Y172" s="41"/>
    </row>
    <row r="173" spans="1:25" ht="51" x14ac:dyDescent="0.25">
      <c r="A173" s="56" t="s">
        <v>575</v>
      </c>
      <c r="B173" s="11">
        <v>3</v>
      </c>
      <c r="C173" s="32" t="s">
        <v>576</v>
      </c>
      <c r="D173" s="32" t="s">
        <v>571</v>
      </c>
      <c r="E173" s="32" t="s">
        <v>572</v>
      </c>
      <c r="F173" s="32" t="s">
        <v>87</v>
      </c>
      <c r="G173" s="32" t="s">
        <v>87</v>
      </c>
      <c r="H173" s="33" t="s">
        <v>88</v>
      </c>
      <c r="I173" s="34">
        <v>22</v>
      </c>
      <c r="J173" s="60"/>
      <c r="K173" s="11">
        <v>1</v>
      </c>
      <c r="L173" s="35"/>
      <c r="M173" s="36"/>
      <c r="N173" s="37">
        <f>IF(M173&gt;0,ROUND(L173/M173,4),0)</f>
        <v>0</v>
      </c>
      <c r="O173" s="38"/>
      <c r="P173" s="39"/>
      <c r="Q173" s="37">
        <f>ROUND(ROUND(N173,4)*(1-O173),4)</f>
        <v>0</v>
      </c>
      <c r="R173" s="37">
        <f>ROUND(ROUND(Q173,4)*(1+P173),4)</f>
        <v>0</v>
      </c>
      <c r="S173" s="37">
        <f>ROUND($I173*Q173,4)</f>
        <v>0</v>
      </c>
      <c r="T173" s="37">
        <f>ROUND($I173*R173,4)</f>
        <v>0</v>
      </c>
      <c r="U173" s="40"/>
      <c r="V173" s="40"/>
      <c r="W173" s="40"/>
      <c r="X173" s="40"/>
      <c r="Y173" s="41"/>
    </row>
    <row r="174" spans="1:25" ht="51.75" thickBot="1" x14ac:dyDescent="0.3">
      <c r="A174" s="57" t="s">
        <v>577</v>
      </c>
      <c r="B174" s="13">
        <v>4</v>
      </c>
      <c r="C174" s="43" t="s">
        <v>578</v>
      </c>
      <c r="D174" s="43" t="s">
        <v>571</v>
      </c>
      <c r="E174" s="43" t="s">
        <v>572</v>
      </c>
      <c r="F174" s="43" t="s">
        <v>87</v>
      </c>
      <c r="G174" s="43" t="s">
        <v>87</v>
      </c>
      <c r="H174" s="44" t="s">
        <v>88</v>
      </c>
      <c r="I174" s="45">
        <v>7</v>
      </c>
      <c r="J174" s="61"/>
      <c r="K174" s="13">
        <v>1</v>
      </c>
      <c r="L174" s="46"/>
      <c r="M174" s="47"/>
      <c r="N174" s="48">
        <f>IF(M174&gt;0,ROUND(L174/M174,4),0)</f>
        <v>0</v>
      </c>
      <c r="O174" s="49"/>
      <c r="P174" s="50"/>
      <c r="Q174" s="48">
        <f>ROUND(ROUND(N174,4)*(1-O174),4)</f>
        <v>0</v>
      </c>
      <c r="R174" s="48">
        <f>ROUND(ROUND(Q174,4)*(1+P174),4)</f>
        <v>0</v>
      </c>
      <c r="S174" s="48">
        <f>ROUND($I174*Q174,4)</f>
        <v>0</v>
      </c>
      <c r="T174" s="48">
        <f>ROUND($I174*R174,4)</f>
        <v>0</v>
      </c>
      <c r="U174" s="51"/>
      <c r="V174" s="51"/>
      <c r="W174" s="51"/>
      <c r="X174" s="51"/>
      <c r="Y174" s="52"/>
    </row>
    <row r="175" spans="1:25" ht="13.5" thickBot="1" x14ac:dyDescent="0.3">
      <c r="R175" s="62" t="s">
        <v>139</v>
      </c>
      <c r="S175" s="63">
        <f>SUM(S171:S174)</f>
        <v>0</v>
      </c>
      <c r="T175" s="64">
        <f>SUM(T171:T174)</f>
        <v>0</v>
      </c>
    </row>
    <row r="177" spans="1:25" ht="13.5" thickBot="1" x14ac:dyDescent="0.3"/>
    <row r="178" spans="1:25" ht="13.5" thickBot="1" x14ac:dyDescent="0.3">
      <c r="A178" s="53" t="s">
        <v>54</v>
      </c>
      <c r="B178" s="58" t="s">
        <v>579</v>
      </c>
      <c r="C178" s="18" t="s">
        <v>580</v>
      </c>
      <c r="D178" s="18"/>
      <c r="E178" s="18"/>
      <c r="F178" s="18"/>
      <c r="G178" s="18"/>
      <c r="H178" s="18" t="s">
        <v>57</v>
      </c>
      <c r="I178" s="18"/>
      <c r="J178" s="8"/>
      <c r="K178" s="7"/>
      <c r="L178" s="18" t="s">
        <v>581</v>
      </c>
      <c r="M178" s="18"/>
      <c r="N178" s="18"/>
      <c r="O178" s="18"/>
      <c r="P178" s="18"/>
      <c r="Q178" s="18"/>
      <c r="R178" s="18"/>
      <c r="S178" s="18"/>
      <c r="T178" s="18"/>
      <c r="U178" s="18"/>
      <c r="V178" s="18"/>
      <c r="W178" s="18"/>
      <c r="X178" s="18"/>
      <c r="Y178" s="8"/>
    </row>
    <row r="179" spans="1:25" ht="51.75" thickBot="1" x14ac:dyDescent="0.3">
      <c r="A179" s="54" t="s">
        <v>59</v>
      </c>
      <c r="B179" s="19" t="s">
        <v>60</v>
      </c>
      <c r="C179" s="20" t="s">
        <v>61</v>
      </c>
      <c r="D179" s="20" t="s">
        <v>62</v>
      </c>
      <c r="E179" s="20" t="s">
        <v>63</v>
      </c>
      <c r="F179" s="20" t="s">
        <v>64</v>
      </c>
      <c r="G179" s="20" t="s">
        <v>65</v>
      </c>
      <c r="H179" s="20" t="s">
        <v>66</v>
      </c>
      <c r="I179" s="20" t="s">
        <v>67</v>
      </c>
      <c r="J179" s="21" t="s">
        <v>68</v>
      </c>
      <c r="K179" s="19" t="s">
        <v>69</v>
      </c>
      <c r="L179" s="20" t="s">
        <v>70</v>
      </c>
      <c r="M179" s="20" t="s">
        <v>71</v>
      </c>
      <c r="N179" s="20" t="s">
        <v>72</v>
      </c>
      <c r="O179" s="20" t="s">
        <v>73</v>
      </c>
      <c r="P179" s="20" t="s">
        <v>74</v>
      </c>
      <c r="Q179" s="20" t="s">
        <v>75</v>
      </c>
      <c r="R179" s="20" t="s">
        <v>76</v>
      </c>
      <c r="S179" s="20" t="s">
        <v>77</v>
      </c>
      <c r="T179" s="20" t="s">
        <v>78</v>
      </c>
      <c r="U179" s="20" t="s">
        <v>79</v>
      </c>
      <c r="V179" s="20" t="s">
        <v>80</v>
      </c>
      <c r="W179" s="20" t="s">
        <v>81</v>
      </c>
      <c r="X179" s="20" t="s">
        <v>82</v>
      </c>
      <c r="Y179" s="21" t="s">
        <v>83</v>
      </c>
    </row>
    <row r="180" spans="1:25" ht="229.5" x14ac:dyDescent="0.25">
      <c r="A180" s="55" t="s">
        <v>582</v>
      </c>
      <c r="B180" s="9">
        <v>1</v>
      </c>
      <c r="C180" s="22" t="s">
        <v>583</v>
      </c>
      <c r="D180" s="22" t="s">
        <v>584</v>
      </c>
      <c r="E180" s="22" t="s">
        <v>585</v>
      </c>
      <c r="F180" s="22" t="s">
        <v>87</v>
      </c>
      <c r="G180" s="22" t="s">
        <v>87</v>
      </c>
      <c r="H180" s="23" t="s">
        <v>88</v>
      </c>
      <c r="I180" s="24">
        <v>9</v>
      </c>
      <c r="J180" s="59"/>
      <c r="K180" s="9">
        <v>1</v>
      </c>
      <c r="L180" s="25"/>
      <c r="M180" s="26"/>
      <c r="N180" s="27">
        <f>IF(M180&gt;0,ROUND(L180/M180,4),0)</f>
        <v>0</v>
      </c>
      <c r="O180" s="28"/>
      <c r="P180" s="29"/>
      <c r="Q180" s="27">
        <f>ROUND(ROUND(N180,4)*(1-O180),4)</f>
        <v>0</v>
      </c>
      <c r="R180" s="27">
        <f>ROUND(ROUND(Q180,4)*(1+P180),4)</f>
        <v>0</v>
      </c>
      <c r="S180" s="27">
        <f>ROUND($I180*Q180,4)</f>
        <v>0</v>
      </c>
      <c r="T180" s="27">
        <f>ROUND($I180*R180,4)</f>
        <v>0</v>
      </c>
      <c r="U180" s="30"/>
      <c r="V180" s="30"/>
      <c r="W180" s="30"/>
      <c r="X180" s="30"/>
      <c r="Y180" s="31"/>
    </row>
    <row r="181" spans="1:25" ht="229.5" x14ac:dyDescent="0.25">
      <c r="A181" s="56" t="s">
        <v>586</v>
      </c>
      <c r="B181" s="11">
        <v>2</v>
      </c>
      <c r="C181" s="32" t="s">
        <v>587</v>
      </c>
      <c r="D181" s="32" t="s">
        <v>584</v>
      </c>
      <c r="E181" s="32" t="s">
        <v>585</v>
      </c>
      <c r="F181" s="32" t="s">
        <v>87</v>
      </c>
      <c r="G181" s="32" t="s">
        <v>87</v>
      </c>
      <c r="H181" s="33" t="s">
        <v>88</v>
      </c>
      <c r="I181" s="34">
        <v>1</v>
      </c>
      <c r="J181" s="60"/>
      <c r="K181" s="11">
        <v>1</v>
      </c>
      <c r="L181" s="35"/>
      <c r="M181" s="36"/>
      <c r="N181" s="37">
        <f>IF(M181&gt;0,ROUND(L181/M181,4),0)</f>
        <v>0</v>
      </c>
      <c r="O181" s="38"/>
      <c r="P181" s="39"/>
      <c r="Q181" s="37">
        <f>ROUND(ROUND(N181,4)*(1-O181),4)</f>
        <v>0</v>
      </c>
      <c r="R181" s="37">
        <f>ROUND(ROUND(Q181,4)*(1+P181),4)</f>
        <v>0</v>
      </c>
      <c r="S181" s="37">
        <f>ROUND($I181*Q181,4)</f>
        <v>0</v>
      </c>
      <c r="T181" s="37">
        <f>ROUND($I181*R181,4)</f>
        <v>0</v>
      </c>
      <c r="U181" s="40"/>
      <c r="V181" s="40"/>
      <c r="W181" s="40"/>
      <c r="X181" s="40"/>
      <c r="Y181" s="41"/>
    </row>
    <row r="182" spans="1:25" ht="230.25" thickBot="1" x14ac:dyDescent="0.3">
      <c r="A182" s="57" t="s">
        <v>588</v>
      </c>
      <c r="B182" s="13">
        <v>3</v>
      </c>
      <c r="C182" s="43" t="s">
        <v>589</v>
      </c>
      <c r="D182" s="43" t="s">
        <v>584</v>
      </c>
      <c r="E182" s="43" t="s">
        <v>585</v>
      </c>
      <c r="F182" s="43" t="s">
        <v>87</v>
      </c>
      <c r="G182" s="43" t="s">
        <v>87</v>
      </c>
      <c r="H182" s="44" t="s">
        <v>88</v>
      </c>
      <c r="I182" s="45">
        <v>1</v>
      </c>
      <c r="J182" s="61"/>
      <c r="K182" s="13">
        <v>1</v>
      </c>
      <c r="L182" s="46"/>
      <c r="M182" s="47"/>
      <c r="N182" s="48">
        <f>IF(M182&gt;0,ROUND(L182/M182,4),0)</f>
        <v>0</v>
      </c>
      <c r="O182" s="49"/>
      <c r="P182" s="50"/>
      <c r="Q182" s="48">
        <f>ROUND(ROUND(N182,4)*(1-O182),4)</f>
        <v>0</v>
      </c>
      <c r="R182" s="48">
        <f>ROUND(ROUND(Q182,4)*(1+P182),4)</f>
        <v>0</v>
      </c>
      <c r="S182" s="48">
        <f>ROUND($I182*Q182,4)</f>
        <v>0</v>
      </c>
      <c r="T182" s="48">
        <f>ROUND($I182*R182,4)</f>
        <v>0</v>
      </c>
      <c r="U182" s="51"/>
      <c r="V182" s="51"/>
      <c r="W182" s="51"/>
      <c r="X182" s="51"/>
      <c r="Y182" s="52"/>
    </row>
    <row r="183" spans="1:25" ht="13.5" thickBot="1" x14ac:dyDescent="0.3">
      <c r="R183" s="62" t="s">
        <v>139</v>
      </c>
      <c r="S183" s="63">
        <f>SUM(S180:S182)</f>
        <v>0</v>
      </c>
      <c r="T183" s="64">
        <f>SUM(T180:T182)</f>
        <v>0</v>
      </c>
    </row>
    <row r="185" spans="1:25" ht="13.5" thickBot="1" x14ac:dyDescent="0.3"/>
    <row r="186" spans="1:25" ht="13.5" thickBot="1" x14ac:dyDescent="0.3">
      <c r="A186" s="53" t="s">
        <v>54</v>
      </c>
      <c r="B186" s="58" t="s">
        <v>590</v>
      </c>
      <c r="C186" s="18" t="s">
        <v>591</v>
      </c>
      <c r="D186" s="18"/>
      <c r="E186" s="18"/>
      <c r="F186" s="18"/>
      <c r="G186" s="18"/>
      <c r="H186" s="18" t="s">
        <v>57</v>
      </c>
      <c r="I186" s="18"/>
      <c r="J186" s="8"/>
      <c r="K186" s="7"/>
      <c r="L186" s="18" t="s">
        <v>592</v>
      </c>
      <c r="M186" s="18"/>
      <c r="N186" s="18"/>
      <c r="O186" s="18"/>
      <c r="P186" s="18"/>
      <c r="Q186" s="18"/>
      <c r="R186" s="18"/>
      <c r="S186" s="18"/>
      <c r="T186" s="18"/>
      <c r="U186" s="18"/>
      <c r="V186" s="18"/>
      <c r="W186" s="18"/>
      <c r="X186" s="18"/>
      <c r="Y186" s="8"/>
    </row>
    <row r="187" spans="1:25" ht="51.75" thickBot="1" x14ac:dyDescent="0.3">
      <c r="A187" s="54" t="s">
        <v>59</v>
      </c>
      <c r="B187" s="19" t="s">
        <v>60</v>
      </c>
      <c r="C187" s="20" t="s">
        <v>61</v>
      </c>
      <c r="D187" s="20" t="s">
        <v>62</v>
      </c>
      <c r="E187" s="20" t="s">
        <v>63</v>
      </c>
      <c r="F187" s="20" t="s">
        <v>64</v>
      </c>
      <c r="G187" s="20" t="s">
        <v>65</v>
      </c>
      <c r="H187" s="20" t="s">
        <v>66</v>
      </c>
      <c r="I187" s="20" t="s">
        <v>67</v>
      </c>
      <c r="J187" s="21" t="s">
        <v>68</v>
      </c>
      <c r="K187" s="19" t="s">
        <v>69</v>
      </c>
      <c r="L187" s="20" t="s">
        <v>70</v>
      </c>
      <c r="M187" s="20" t="s">
        <v>71</v>
      </c>
      <c r="N187" s="20" t="s">
        <v>72</v>
      </c>
      <c r="O187" s="20" t="s">
        <v>73</v>
      </c>
      <c r="P187" s="20" t="s">
        <v>74</v>
      </c>
      <c r="Q187" s="20" t="s">
        <v>75</v>
      </c>
      <c r="R187" s="20" t="s">
        <v>76</v>
      </c>
      <c r="S187" s="20" t="s">
        <v>77</v>
      </c>
      <c r="T187" s="20" t="s">
        <v>78</v>
      </c>
      <c r="U187" s="20" t="s">
        <v>79</v>
      </c>
      <c r="V187" s="20" t="s">
        <v>80</v>
      </c>
      <c r="W187" s="20" t="s">
        <v>81</v>
      </c>
      <c r="X187" s="20" t="s">
        <v>82</v>
      </c>
      <c r="Y187" s="21" t="s">
        <v>83</v>
      </c>
    </row>
    <row r="188" spans="1:25" ht="90" thickBot="1" x14ac:dyDescent="0.3">
      <c r="A188" s="78" t="s">
        <v>593</v>
      </c>
      <c r="B188" s="79">
        <v>1</v>
      </c>
      <c r="C188" s="68" t="s">
        <v>592</v>
      </c>
      <c r="D188" s="68" t="s">
        <v>594</v>
      </c>
      <c r="E188" s="68" t="s">
        <v>595</v>
      </c>
      <c r="F188" s="68" t="s">
        <v>87</v>
      </c>
      <c r="G188" s="68" t="s">
        <v>87</v>
      </c>
      <c r="H188" s="69" t="s">
        <v>88</v>
      </c>
      <c r="I188" s="70">
        <v>3</v>
      </c>
      <c r="J188" s="80"/>
      <c r="K188" s="79">
        <v>1</v>
      </c>
      <c r="L188" s="71"/>
      <c r="M188" s="72"/>
      <c r="N188" s="73">
        <f>IF(M188&gt;0,ROUND(L188/M188,4),0)</f>
        <v>0</v>
      </c>
      <c r="O188" s="74"/>
      <c r="P188" s="75"/>
      <c r="Q188" s="73">
        <f>ROUND(ROUND(N188,4)*(1-O188),4)</f>
        <v>0</v>
      </c>
      <c r="R188" s="73">
        <f>ROUND(ROUND(Q188,4)*(1+P188),4)</f>
        <v>0</v>
      </c>
      <c r="S188" s="73">
        <f>ROUND($I188*Q188,4)</f>
        <v>0</v>
      </c>
      <c r="T188" s="73">
        <f>ROUND($I188*R188,4)</f>
        <v>0</v>
      </c>
      <c r="U188" s="76"/>
      <c r="V188" s="76"/>
      <c r="W188" s="76"/>
      <c r="X188" s="76"/>
      <c r="Y188" s="77"/>
    </row>
    <row r="189" spans="1:25" ht="13.5" thickBot="1" x14ac:dyDescent="0.3">
      <c r="R189" s="62" t="s">
        <v>139</v>
      </c>
      <c r="S189" s="63">
        <f>SUM(S188:S188)</f>
        <v>0</v>
      </c>
      <c r="T189" s="64">
        <f>SUM(T188:T188)</f>
        <v>0</v>
      </c>
    </row>
    <row r="191" spans="1:25" ht="13.5" thickBot="1" x14ac:dyDescent="0.3"/>
    <row r="192" spans="1:25" ht="13.5" thickBot="1" x14ac:dyDescent="0.3">
      <c r="A192" s="53" t="s">
        <v>54</v>
      </c>
      <c r="B192" s="58" t="s">
        <v>596</v>
      </c>
      <c r="C192" s="18" t="s">
        <v>597</v>
      </c>
      <c r="D192" s="18"/>
      <c r="E192" s="18"/>
      <c r="F192" s="18"/>
      <c r="G192" s="18"/>
      <c r="H192" s="18" t="s">
        <v>57</v>
      </c>
      <c r="I192" s="18"/>
      <c r="J192" s="8"/>
      <c r="K192" s="7"/>
      <c r="L192" s="18" t="s">
        <v>598</v>
      </c>
      <c r="M192" s="18"/>
      <c r="N192" s="18"/>
      <c r="O192" s="18"/>
      <c r="P192" s="18"/>
      <c r="Q192" s="18"/>
      <c r="R192" s="18"/>
      <c r="S192" s="18"/>
      <c r="T192" s="18"/>
      <c r="U192" s="18"/>
      <c r="V192" s="18"/>
      <c r="W192" s="18"/>
      <c r="X192" s="18"/>
      <c r="Y192" s="8"/>
    </row>
    <row r="193" spans="1:25" ht="51.75" thickBot="1" x14ac:dyDescent="0.3">
      <c r="A193" s="54" t="s">
        <v>59</v>
      </c>
      <c r="B193" s="19" t="s">
        <v>60</v>
      </c>
      <c r="C193" s="20" t="s">
        <v>61</v>
      </c>
      <c r="D193" s="20" t="s">
        <v>62</v>
      </c>
      <c r="E193" s="20" t="s">
        <v>63</v>
      </c>
      <c r="F193" s="20" t="s">
        <v>64</v>
      </c>
      <c r="G193" s="20" t="s">
        <v>65</v>
      </c>
      <c r="H193" s="20" t="s">
        <v>66</v>
      </c>
      <c r="I193" s="20" t="s">
        <v>67</v>
      </c>
      <c r="J193" s="21" t="s">
        <v>68</v>
      </c>
      <c r="K193" s="19" t="s">
        <v>69</v>
      </c>
      <c r="L193" s="20" t="s">
        <v>70</v>
      </c>
      <c r="M193" s="20" t="s">
        <v>71</v>
      </c>
      <c r="N193" s="20" t="s">
        <v>72</v>
      </c>
      <c r="O193" s="20" t="s">
        <v>73</v>
      </c>
      <c r="P193" s="20" t="s">
        <v>74</v>
      </c>
      <c r="Q193" s="20" t="s">
        <v>75</v>
      </c>
      <c r="R193" s="20" t="s">
        <v>76</v>
      </c>
      <c r="S193" s="20" t="s">
        <v>77</v>
      </c>
      <c r="T193" s="20" t="s">
        <v>78</v>
      </c>
      <c r="U193" s="20" t="s">
        <v>79</v>
      </c>
      <c r="V193" s="20" t="s">
        <v>80</v>
      </c>
      <c r="W193" s="20" t="s">
        <v>81</v>
      </c>
      <c r="X193" s="20" t="s">
        <v>82</v>
      </c>
      <c r="Y193" s="21" t="s">
        <v>83</v>
      </c>
    </row>
    <row r="194" spans="1:25" ht="243" thickBot="1" x14ac:dyDescent="0.3">
      <c r="A194" s="78" t="s">
        <v>599</v>
      </c>
      <c r="B194" s="79">
        <v>1</v>
      </c>
      <c r="C194" s="68" t="s">
        <v>598</v>
      </c>
      <c r="D194" s="68" t="s">
        <v>600</v>
      </c>
      <c r="E194" s="68" t="s">
        <v>601</v>
      </c>
      <c r="F194" s="68" t="s">
        <v>87</v>
      </c>
      <c r="G194" s="68" t="s">
        <v>87</v>
      </c>
      <c r="H194" s="69" t="s">
        <v>88</v>
      </c>
      <c r="I194" s="81">
        <v>592.5</v>
      </c>
      <c r="J194" s="80"/>
      <c r="K194" s="79">
        <v>1</v>
      </c>
      <c r="L194" s="71"/>
      <c r="M194" s="72"/>
      <c r="N194" s="73">
        <f>IF(M194&gt;0,ROUND(L194/M194,4),0)</f>
        <v>0</v>
      </c>
      <c r="O194" s="74"/>
      <c r="P194" s="75"/>
      <c r="Q194" s="73">
        <f>ROUND(ROUND(N194,4)*(1-O194),4)</f>
        <v>0</v>
      </c>
      <c r="R194" s="73">
        <f>ROUND(ROUND(Q194,4)*(1+P194),4)</f>
        <v>0</v>
      </c>
      <c r="S194" s="73">
        <f>ROUND($I194*Q194,4)</f>
        <v>0</v>
      </c>
      <c r="T194" s="73">
        <f>ROUND($I194*R194,4)</f>
        <v>0</v>
      </c>
      <c r="U194" s="76"/>
      <c r="V194" s="76"/>
      <c r="W194" s="76"/>
      <c r="X194" s="76"/>
      <c r="Y194" s="77"/>
    </row>
    <row r="195" spans="1:25" ht="13.5" thickBot="1" x14ac:dyDescent="0.3">
      <c r="R195" s="62" t="s">
        <v>139</v>
      </c>
      <c r="S195" s="63">
        <f>SUM(S194:S194)</f>
        <v>0</v>
      </c>
      <c r="T195" s="64">
        <f>SUM(T194:T194)</f>
        <v>0</v>
      </c>
    </row>
    <row r="197" spans="1:25" ht="13.5" thickBot="1" x14ac:dyDescent="0.3"/>
    <row r="198" spans="1:25" ht="13.5" thickBot="1" x14ac:dyDescent="0.3">
      <c r="A198" s="53" t="s">
        <v>54</v>
      </c>
      <c r="B198" s="58" t="s">
        <v>602</v>
      </c>
      <c r="C198" s="18" t="s">
        <v>603</v>
      </c>
      <c r="D198" s="18"/>
      <c r="E198" s="18"/>
      <c r="F198" s="18"/>
      <c r="G198" s="18"/>
      <c r="H198" s="18" t="s">
        <v>57</v>
      </c>
      <c r="I198" s="18"/>
      <c r="J198" s="8"/>
      <c r="K198" s="7"/>
      <c r="L198" s="18" t="s">
        <v>604</v>
      </c>
      <c r="M198" s="18"/>
      <c r="N198" s="18"/>
      <c r="O198" s="18"/>
      <c r="P198" s="18"/>
      <c r="Q198" s="18"/>
      <c r="R198" s="18"/>
      <c r="S198" s="18"/>
      <c r="T198" s="18"/>
      <c r="U198" s="18"/>
      <c r="V198" s="18"/>
      <c r="W198" s="18"/>
      <c r="X198" s="18"/>
      <c r="Y198" s="8"/>
    </row>
    <row r="199" spans="1:25" ht="51.75" thickBot="1" x14ac:dyDescent="0.3">
      <c r="A199" s="54" t="s">
        <v>59</v>
      </c>
      <c r="B199" s="19" t="s">
        <v>60</v>
      </c>
      <c r="C199" s="20" t="s">
        <v>61</v>
      </c>
      <c r="D199" s="20" t="s">
        <v>62</v>
      </c>
      <c r="E199" s="20" t="s">
        <v>63</v>
      </c>
      <c r="F199" s="20" t="s">
        <v>64</v>
      </c>
      <c r="G199" s="20" t="s">
        <v>65</v>
      </c>
      <c r="H199" s="20" t="s">
        <v>66</v>
      </c>
      <c r="I199" s="20" t="s">
        <v>67</v>
      </c>
      <c r="J199" s="21" t="s">
        <v>68</v>
      </c>
      <c r="K199" s="19" t="s">
        <v>69</v>
      </c>
      <c r="L199" s="20" t="s">
        <v>70</v>
      </c>
      <c r="M199" s="20" t="s">
        <v>71</v>
      </c>
      <c r="N199" s="20" t="s">
        <v>72</v>
      </c>
      <c r="O199" s="20" t="s">
        <v>73</v>
      </c>
      <c r="P199" s="20" t="s">
        <v>74</v>
      </c>
      <c r="Q199" s="20" t="s">
        <v>75</v>
      </c>
      <c r="R199" s="20" t="s">
        <v>76</v>
      </c>
      <c r="S199" s="20" t="s">
        <v>77</v>
      </c>
      <c r="T199" s="20" t="s">
        <v>78</v>
      </c>
      <c r="U199" s="20" t="s">
        <v>79</v>
      </c>
      <c r="V199" s="20" t="s">
        <v>80</v>
      </c>
      <c r="W199" s="20" t="s">
        <v>81</v>
      </c>
      <c r="X199" s="20" t="s">
        <v>82</v>
      </c>
      <c r="Y199" s="21" t="s">
        <v>83</v>
      </c>
    </row>
    <row r="200" spans="1:25" ht="38.25" x14ac:dyDescent="0.25">
      <c r="A200" s="55" t="s">
        <v>605</v>
      </c>
      <c r="B200" s="9">
        <v>1</v>
      </c>
      <c r="C200" s="22" t="s">
        <v>606</v>
      </c>
      <c r="D200" s="22" t="s">
        <v>607</v>
      </c>
      <c r="E200" s="22" t="s">
        <v>87</v>
      </c>
      <c r="F200" s="22" t="s">
        <v>87</v>
      </c>
      <c r="G200" s="22" t="s">
        <v>87</v>
      </c>
      <c r="H200" s="23" t="s">
        <v>88</v>
      </c>
      <c r="I200" s="24">
        <v>30</v>
      </c>
      <c r="J200" s="59"/>
      <c r="K200" s="9">
        <v>1</v>
      </c>
      <c r="L200" s="25"/>
      <c r="M200" s="26"/>
      <c r="N200" s="27">
        <f>IF(M200&gt;0,ROUND(L200/M200,4),0)</f>
        <v>0</v>
      </c>
      <c r="O200" s="28"/>
      <c r="P200" s="29"/>
      <c r="Q200" s="27">
        <f>ROUND(ROUND(N200,4)*(1-O200),4)</f>
        <v>0</v>
      </c>
      <c r="R200" s="27">
        <f>ROUND(ROUND(Q200,4)*(1+P200),4)</f>
        <v>0</v>
      </c>
      <c r="S200" s="27">
        <f>ROUND($I200*Q200,4)</f>
        <v>0</v>
      </c>
      <c r="T200" s="27">
        <f>ROUND($I200*R200,4)</f>
        <v>0</v>
      </c>
      <c r="U200" s="30"/>
      <c r="V200" s="30"/>
      <c r="W200" s="30"/>
      <c r="X200" s="30"/>
      <c r="Y200" s="31"/>
    </row>
    <row r="201" spans="1:25" ht="38.25" x14ac:dyDescent="0.25">
      <c r="A201" s="56" t="s">
        <v>608</v>
      </c>
      <c r="B201" s="11">
        <v>2</v>
      </c>
      <c r="C201" s="32" t="s">
        <v>609</v>
      </c>
      <c r="D201" s="32" t="s">
        <v>607</v>
      </c>
      <c r="E201" s="32" t="s">
        <v>87</v>
      </c>
      <c r="F201" s="32" t="s">
        <v>87</v>
      </c>
      <c r="G201" s="32" t="s">
        <v>87</v>
      </c>
      <c r="H201" s="33" t="s">
        <v>88</v>
      </c>
      <c r="I201" s="34">
        <v>60</v>
      </c>
      <c r="J201" s="60"/>
      <c r="K201" s="11">
        <v>1</v>
      </c>
      <c r="L201" s="35"/>
      <c r="M201" s="36"/>
      <c r="N201" s="37">
        <f>IF(M201&gt;0,ROUND(L201/M201,4),0)</f>
        <v>0</v>
      </c>
      <c r="O201" s="38"/>
      <c r="P201" s="39"/>
      <c r="Q201" s="37">
        <f>ROUND(ROUND(N201,4)*(1-O201),4)</f>
        <v>0</v>
      </c>
      <c r="R201" s="37">
        <f>ROUND(ROUND(Q201,4)*(1+P201),4)</f>
        <v>0</v>
      </c>
      <c r="S201" s="37">
        <f>ROUND($I201*Q201,4)</f>
        <v>0</v>
      </c>
      <c r="T201" s="37">
        <f>ROUND($I201*R201,4)</f>
        <v>0</v>
      </c>
      <c r="U201" s="40"/>
      <c r="V201" s="40"/>
      <c r="W201" s="40"/>
      <c r="X201" s="40"/>
      <c r="Y201" s="41"/>
    </row>
    <row r="202" spans="1:25" ht="39" thickBot="1" x14ac:dyDescent="0.3">
      <c r="A202" s="57" t="s">
        <v>610</v>
      </c>
      <c r="B202" s="13">
        <v>3</v>
      </c>
      <c r="C202" s="43" t="s">
        <v>611</v>
      </c>
      <c r="D202" s="43" t="s">
        <v>607</v>
      </c>
      <c r="E202" s="43" t="s">
        <v>87</v>
      </c>
      <c r="F202" s="43" t="s">
        <v>87</v>
      </c>
      <c r="G202" s="43" t="s">
        <v>87</v>
      </c>
      <c r="H202" s="44" t="s">
        <v>88</v>
      </c>
      <c r="I202" s="45">
        <v>15</v>
      </c>
      <c r="J202" s="61"/>
      <c r="K202" s="13">
        <v>1</v>
      </c>
      <c r="L202" s="46"/>
      <c r="M202" s="47"/>
      <c r="N202" s="48">
        <f>IF(M202&gt;0,ROUND(L202/M202,4),0)</f>
        <v>0</v>
      </c>
      <c r="O202" s="49"/>
      <c r="P202" s="50"/>
      <c r="Q202" s="48">
        <f>ROUND(ROUND(N202,4)*(1-O202),4)</f>
        <v>0</v>
      </c>
      <c r="R202" s="48">
        <f>ROUND(ROUND(Q202,4)*(1+P202),4)</f>
        <v>0</v>
      </c>
      <c r="S202" s="48">
        <f>ROUND($I202*Q202,4)</f>
        <v>0</v>
      </c>
      <c r="T202" s="48">
        <f>ROUND($I202*R202,4)</f>
        <v>0</v>
      </c>
      <c r="U202" s="51"/>
      <c r="V202" s="51"/>
      <c r="W202" s="51"/>
      <c r="X202" s="51"/>
      <c r="Y202" s="52"/>
    </row>
    <row r="203" spans="1:25" ht="13.5" thickBot="1" x14ac:dyDescent="0.3">
      <c r="R203" s="62" t="s">
        <v>139</v>
      </c>
      <c r="S203" s="63">
        <f>SUM(S200:S202)</f>
        <v>0</v>
      </c>
      <c r="T203" s="64">
        <f>SUM(T200:T202)</f>
        <v>0</v>
      </c>
    </row>
    <row r="205" spans="1:25" ht="13.5" thickBot="1" x14ac:dyDescent="0.3"/>
    <row r="206" spans="1:25" ht="13.5" thickBot="1" x14ac:dyDescent="0.3">
      <c r="A206" s="53" t="s">
        <v>54</v>
      </c>
      <c r="B206" s="58" t="s">
        <v>612</v>
      </c>
      <c r="C206" s="18" t="s">
        <v>613</v>
      </c>
      <c r="D206" s="18"/>
      <c r="E206" s="18"/>
      <c r="F206" s="18"/>
      <c r="G206" s="18"/>
      <c r="H206" s="18" t="s">
        <v>57</v>
      </c>
      <c r="I206" s="18"/>
      <c r="J206" s="8"/>
      <c r="K206" s="7"/>
      <c r="L206" s="18" t="s">
        <v>614</v>
      </c>
      <c r="M206" s="18"/>
      <c r="N206" s="18"/>
      <c r="O206" s="18"/>
      <c r="P206" s="18"/>
      <c r="Q206" s="18"/>
      <c r="R206" s="18"/>
      <c r="S206" s="18"/>
      <c r="T206" s="18"/>
      <c r="U206" s="18"/>
      <c r="V206" s="18"/>
      <c r="W206" s="18"/>
      <c r="X206" s="18"/>
      <c r="Y206" s="8"/>
    </row>
    <row r="207" spans="1:25" ht="51.75" thickBot="1" x14ac:dyDescent="0.3">
      <c r="A207" s="54" t="s">
        <v>59</v>
      </c>
      <c r="B207" s="19" t="s">
        <v>60</v>
      </c>
      <c r="C207" s="20" t="s">
        <v>61</v>
      </c>
      <c r="D207" s="20" t="s">
        <v>62</v>
      </c>
      <c r="E207" s="20" t="s">
        <v>63</v>
      </c>
      <c r="F207" s="20" t="s">
        <v>64</v>
      </c>
      <c r="G207" s="20" t="s">
        <v>65</v>
      </c>
      <c r="H207" s="20" t="s">
        <v>66</v>
      </c>
      <c r="I207" s="20" t="s">
        <v>67</v>
      </c>
      <c r="J207" s="21" t="s">
        <v>68</v>
      </c>
      <c r="K207" s="19" t="s">
        <v>69</v>
      </c>
      <c r="L207" s="20" t="s">
        <v>70</v>
      </c>
      <c r="M207" s="20" t="s">
        <v>71</v>
      </c>
      <c r="N207" s="20" t="s">
        <v>72</v>
      </c>
      <c r="O207" s="20" t="s">
        <v>73</v>
      </c>
      <c r="P207" s="20" t="s">
        <v>74</v>
      </c>
      <c r="Q207" s="20" t="s">
        <v>75</v>
      </c>
      <c r="R207" s="20" t="s">
        <v>76</v>
      </c>
      <c r="S207" s="20" t="s">
        <v>77</v>
      </c>
      <c r="T207" s="20" t="s">
        <v>78</v>
      </c>
      <c r="U207" s="20" t="s">
        <v>79</v>
      </c>
      <c r="V207" s="20" t="s">
        <v>80</v>
      </c>
      <c r="W207" s="20" t="s">
        <v>81</v>
      </c>
      <c r="X207" s="20" t="s">
        <v>82</v>
      </c>
      <c r="Y207" s="21" t="s">
        <v>83</v>
      </c>
    </row>
    <row r="208" spans="1:25" ht="51" x14ac:dyDescent="0.25">
      <c r="A208" s="55" t="s">
        <v>615</v>
      </c>
      <c r="B208" s="9">
        <v>1</v>
      </c>
      <c r="C208" s="22" t="s">
        <v>616</v>
      </c>
      <c r="D208" s="22" t="s">
        <v>617</v>
      </c>
      <c r="E208" s="22" t="s">
        <v>618</v>
      </c>
      <c r="F208" s="22" t="s">
        <v>87</v>
      </c>
      <c r="G208" s="22" t="s">
        <v>87</v>
      </c>
      <c r="H208" s="23" t="s">
        <v>88</v>
      </c>
      <c r="I208" s="24">
        <v>30</v>
      </c>
      <c r="J208" s="59"/>
      <c r="K208" s="9">
        <v>1</v>
      </c>
      <c r="L208" s="25"/>
      <c r="M208" s="26"/>
      <c r="N208" s="27">
        <f>IF(M208&gt;0,ROUND(L208/M208,4),0)</f>
        <v>0</v>
      </c>
      <c r="O208" s="28"/>
      <c r="P208" s="29"/>
      <c r="Q208" s="27">
        <f>ROUND(ROUND(N208,4)*(1-O208),4)</f>
        <v>0</v>
      </c>
      <c r="R208" s="27">
        <f>ROUND(ROUND(Q208,4)*(1+P208),4)</f>
        <v>0</v>
      </c>
      <c r="S208" s="27">
        <f>ROUND($I208*Q208,4)</f>
        <v>0</v>
      </c>
      <c r="T208" s="27">
        <f>ROUND($I208*R208,4)</f>
        <v>0</v>
      </c>
      <c r="U208" s="30"/>
      <c r="V208" s="30"/>
      <c r="W208" s="30"/>
      <c r="X208" s="30"/>
      <c r="Y208" s="31"/>
    </row>
    <row r="209" spans="1:25" ht="51" x14ac:dyDescent="0.25">
      <c r="A209" s="56" t="s">
        <v>619</v>
      </c>
      <c r="B209" s="11">
        <v>2</v>
      </c>
      <c r="C209" s="32" t="s">
        <v>620</v>
      </c>
      <c r="D209" s="32" t="s">
        <v>621</v>
      </c>
      <c r="E209" s="32" t="s">
        <v>618</v>
      </c>
      <c r="F209" s="32" t="s">
        <v>87</v>
      </c>
      <c r="G209" s="32" t="s">
        <v>87</v>
      </c>
      <c r="H209" s="33" t="s">
        <v>88</v>
      </c>
      <c r="I209" s="34">
        <v>30</v>
      </c>
      <c r="J209" s="60"/>
      <c r="K209" s="11">
        <v>1</v>
      </c>
      <c r="L209" s="35"/>
      <c r="M209" s="36"/>
      <c r="N209" s="37">
        <f>IF(M209&gt;0,ROUND(L209/M209,4),0)</f>
        <v>0</v>
      </c>
      <c r="O209" s="38"/>
      <c r="P209" s="39"/>
      <c r="Q209" s="37">
        <f>ROUND(ROUND(N209,4)*(1-O209),4)</f>
        <v>0</v>
      </c>
      <c r="R209" s="37">
        <f>ROUND(ROUND(Q209,4)*(1+P209),4)</f>
        <v>0</v>
      </c>
      <c r="S209" s="37">
        <f>ROUND($I209*Q209,4)</f>
        <v>0</v>
      </c>
      <c r="T209" s="37">
        <f>ROUND($I209*R209,4)</f>
        <v>0</v>
      </c>
      <c r="U209" s="40"/>
      <c r="V209" s="40"/>
      <c r="W209" s="40"/>
      <c r="X209" s="40"/>
      <c r="Y209" s="41"/>
    </row>
    <row r="210" spans="1:25" ht="51" x14ac:dyDescent="0.25">
      <c r="A210" s="56" t="s">
        <v>622</v>
      </c>
      <c r="B210" s="11">
        <v>3</v>
      </c>
      <c r="C210" s="32" t="s">
        <v>623</v>
      </c>
      <c r="D210" s="32" t="s">
        <v>624</v>
      </c>
      <c r="E210" s="32" t="s">
        <v>618</v>
      </c>
      <c r="F210" s="32" t="s">
        <v>87</v>
      </c>
      <c r="G210" s="32" t="s">
        <v>87</v>
      </c>
      <c r="H210" s="33" t="s">
        <v>88</v>
      </c>
      <c r="I210" s="34">
        <v>15</v>
      </c>
      <c r="J210" s="60"/>
      <c r="K210" s="11">
        <v>1</v>
      </c>
      <c r="L210" s="35"/>
      <c r="M210" s="36"/>
      <c r="N210" s="37">
        <f>IF(M210&gt;0,ROUND(L210/M210,4),0)</f>
        <v>0</v>
      </c>
      <c r="O210" s="38"/>
      <c r="P210" s="39"/>
      <c r="Q210" s="37">
        <f>ROUND(ROUND(N210,4)*(1-O210),4)</f>
        <v>0</v>
      </c>
      <c r="R210" s="37">
        <f>ROUND(ROUND(Q210,4)*(1+P210),4)</f>
        <v>0</v>
      </c>
      <c r="S210" s="37">
        <f>ROUND($I210*Q210,4)</f>
        <v>0</v>
      </c>
      <c r="T210" s="37">
        <f>ROUND($I210*R210,4)</f>
        <v>0</v>
      </c>
      <c r="U210" s="40"/>
      <c r="V210" s="40"/>
      <c r="W210" s="40"/>
      <c r="X210" s="40"/>
      <c r="Y210" s="41"/>
    </row>
    <row r="211" spans="1:25" ht="39" thickBot="1" x14ac:dyDescent="0.3">
      <c r="A211" s="57" t="s">
        <v>625</v>
      </c>
      <c r="B211" s="13">
        <v>4</v>
      </c>
      <c r="C211" s="43" t="s">
        <v>626</v>
      </c>
      <c r="D211" s="43" t="s">
        <v>627</v>
      </c>
      <c r="E211" s="43" t="s">
        <v>628</v>
      </c>
      <c r="F211" s="43" t="s">
        <v>87</v>
      </c>
      <c r="G211" s="43" t="s">
        <v>87</v>
      </c>
      <c r="H211" s="44" t="s">
        <v>88</v>
      </c>
      <c r="I211" s="45">
        <v>15</v>
      </c>
      <c r="J211" s="61"/>
      <c r="K211" s="13">
        <v>1</v>
      </c>
      <c r="L211" s="46"/>
      <c r="M211" s="47"/>
      <c r="N211" s="48">
        <f>IF(M211&gt;0,ROUND(L211/M211,4),0)</f>
        <v>0</v>
      </c>
      <c r="O211" s="49"/>
      <c r="P211" s="50"/>
      <c r="Q211" s="48">
        <f>ROUND(ROUND(N211,4)*(1-O211),4)</f>
        <v>0</v>
      </c>
      <c r="R211" s="48">
        <f>ROUND(ROUND(Q211,4)*(1+P211),4)</f>
        <v>0</v>
      </c>
      <c r="S211" s="48">
        <f>ROUND($I211*Q211,4)</f>
        <v>0</v>
      </c>
      <c r="T211" s="48">
        <f>ROUND($I211*R211,4)</f>
        <v>0</v>
      </c>
      <c r="U211" s="51"/>
      <c r="V211" s="51"/>
      <c r="W211" s="51"/>
      <c r="X211" s="51"/>
      <c r="Y211" s="52"/>
    </row>
    <row r="212" spans="1:25" ht="13.5" thickBot="1" x14ac:dyDescent="0.3">
      <c r="R212" s="62" t="s">
        <v>139</v>
      </c>
      <c r="S212" s="63">
        <f>SUM(S208:S211)</f>
        <v>0</v>
      </c>
      <c r="T212" s="64">
        <f>SUM(T208:T211)</f>
        <v>0</v>
      </c>
    </row>
  </sheetData>
  <sheetProtection algorithmName="SHA-512" hashValue="l5Ci84AH5lEZ6BNURAjZ1kguRVhvksfWr9jKZx8LH/bzTCYERVaDGhukzM6+JA65cQQn57zX7KaNDn8+Mv+CcQ==" saltValue="deBuw6ACgLgUU7gKTW/QCw==" spinCount="100000" sheet="1" objects="1" scenarios="1"/>
  <pageMargins left="0.78740157021416557" right="0.78740157021416557" top="0.78740157021416557" bottom="0.78740157021416557" header="0.59055116441514754" footer="0.59055116441514754"/>
  <pageSetup paperSize="9" scale="28" fitToHeight="0" pageOrder="overThenDown" orientation="landscape" r:id="rId1"/>
  <headerFooter>
    <oddHeader>&amp;ROBR-8A</oddHeader>
    <oddFooter>&amp;LJN št. 16-34/20&amp;RStran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02"/>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63" style="1" customWidth="1"/>
    <col min="5" max="5" width="38.28515625" style="1" customWidth="1"/>
    <col min="6"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5" t="s">
        <v>51</v>
      </c>
    </row>
    <row r="5" spans="1:25" ht="18" x14ac:dyDescent="0.25">
      <c r="B5" s="66" t="s">
        <v>629</v>
      </c>
      <c r="C5" s="2" t="s">
        <v>630</v>
      </c>
    </row>
    <row r="7" spans="1:25" x14ac:dyDescent="0.25">
      <c r="C7" s="67" t="str">
        <f>IF('2. Podatki o ponudniku'!C5&lt;&gt;"","Naziv ponudnika: " &amp; '2. Podatki o ponudniku'!C5,"")</f>
        <v/>
      </c>
    </row>
    <row r="8" spans="1:25" x14ac:dyDescent="0.25">
      <c r="C8" s="67" t="str">
        <f>IF('2. Podatki o ponudniku'!C7&lt;&gt;"","Identifikacijska številka za DDV: " &amp; '2. Podatki o ponudniku'!C7,"")</f>
        <v/>
      </c>
    </row>
    <row r="10" spans="1:25" ht="13.5" thickBot="1" x14ac:dyDescent="0.3"/>
    <row r="11" spans="1:25" ht="13.5" thickBot="1" x14ac:dyDescent="0.3">
      <c r="A11" s="53" t="s">
        <v>54</v>
      </c>
      <c r="B11" s="58" t="s">
        <v>55</v>
      </c>
      <c r="C11" s="18" t="s">
        <v>631</v>
      </c>
      <c r="D11" s="18"/>
      <c r="E11" s="18"/>
      <c r="F11" s="18"/>
      <c r="G11" s="18"/>
      <c r="H11" s="18" t="s">
        <v>57</v>
      </c>
      <c r="I11" s="18"/>
      <c r="J11" s="8"/>
      <c r="K11" s="7"/>
      <c r="L11" s="18" t="s">
        <v>632</v>
      </c>
      <c r="M11" s="18"/>
      <c r="N11" s="18"/>
      <c r="O11" s="18"/>
      <c r="P11" s="18"/>
      <c r="Q11" s="18"/>
      <c r="R11" s="18"/>
      <c r="S11" s="18"/>
      <c r="T11" s="18"/>
      <c r="U11" s="18"/>
      <c r="V11" s="18"/>
      <c r="W11" s="18"/>
      <c r="X11" s="18"/>
      <c r="Y11" s="8"/>
    </row>
    <row r="12" spans="1:25" ht="51.75" thickBot="1" x14ac:dyDescent="0.3">
      <c r="A12" s="54"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102" x14ac:dyDescent="0.25">
      <c r="A13" s="55" t="s">
        <v>633</v>
      </c>
      <c r="B13" s="9">
        <v>1</v>
      </c>
      <c r="C13" s="22" t="s">
        <v>634</v>
      </c>
      <c r="D13" s="22" t="s">
        <v>635</v>
      </c>
      <c r="E13" s="22" t="s">
        <v>636</v>
      </c>
      <c r="F13" s="22" t="s">
        <v>87</v>
      </c>
      <c r="G13" s="22" t="s">
        <v>87</v>
      </c>
      <c r="H13" s="23" t="s">
        <v>88</v>
      </c>
      <c r="I13" s="24">
        <v>7</v>
      </c>
      <c r="J13" s="59"/>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102" x14ac:dyDescent="0.25">
      <c r="A14" s="56" t="s">
        <v>637</v>
      </c>
      <c r="B14" s="11">
        <v>2</v>
      </c>
      <c r="C14" s="32" t="s">
        <v>638</v>
      </c>
      <c r="D14" s="32" t="s">
        <v>635</v>
      </c>
      <c r="E14" s="32" t="s">
        <v>636</v>
      </c>
      <c r="F14" s="32" t="s">
        <v>87</v>
      </c>
      <c r="G14" s="32" t="s">
        <v>87</v>
      </c>
      <c r="H14" s="33" t="s">
        <v>88</v>
      </c>
      <c r="I14" s="34">
        <v>15</v>
      </c>
      <c r="J14" s="60"/>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102" x14ac:dyDescent="0.25">
      <c r="A15" s="56" t="s">
        <v>639</v>
      </c>
      <c r="B15" s="11">
        <v>3</v>
      </c>
      <c r="C15" s="32" t="s">
        <v>640</v>
      </c>
      <c r="D15" s="32" t="s">
        <v>635</v>
      </c>
      <c r="E15" s="32" t="s">
        <v>641</v>
      </c>
      <c r="F15" s="32" t="s">
        <v>87</v>
      </c>
      <c r="G15" s="32" t="s">
        <v>87</v>
      </c>
      <c r="H15" s="33" t="s">
        <v>88</v>
      </c>
      <c r="I15" s="34">
        <v>15</v>
      </c>
      <c r="J15" s="60"/>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102" x14ac:dyDescent="0.25">
      <c r="A16" s="56" t="s">
        <v>642</v>
      </c>
      <c r="B16" s="11">
        <v>4</v>
      </c>
      <c r="C16" s="32" t="s">
        <v>643</v>
      </c>
      <c r="D16" s="32" t="s">
        <v>644</v>
      </c>
      <c r="E16" s="32" t="s">
        <v>641</v>
      </c>
      <c r="F16" s="32" t="s">
        <v>87</v>
      </c>
      <c r="G16" s="32" t="s">
        <v>87</v>
      </c>
      <c r="H16" s="33" t="s">
        <v>88</v>
      </c>
      <c r="I16" s="34">
        <v>15</v>
      </c>
      <c r="J16" s="60"/>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39" thickBot="1" x14ac:dyDescent="0.3">
      <c r="A17" s="57" t="s">
        <v>645</v>
      </c>
      <c r="B17" s="13">
        <v>5</v>
      </c>
      <c r="C17" s="43" t="s">
        <v>646</v>
      </c>
      <c r="D17" s="43" t="s">
        <v>647</v>
      </c>
      <c r="E17" s="43" t="s">
        <v>87</v>
      </c>
      <c r="F17" s="43" t="s">
        <v>87</v>
      </c>
      <c r="G17" s="43" t="s">
        <v>87</v>
      </c>
      <c r="H17" s="44" t="s">
        <v>88</v>
      </c>
      <c r="I17" s="45">
        <v>7</v>
      </c>
      <c r="J17" s="61"/>
      <c r="K17" s="13">
        <v>1</v>
      </c>
      <c r="L17" s="46"/>
      <c r="M17" s="47"/>
      <c r="N17" s="48">
        <f>IF(M17&gt;0,ROUND(L17/M17,4),0)</f>
        <v>0</v>
      </c>
      <c r="O17" s="49"/>
      <c r="P17" s="50"/>
      <c r="Q17" s="48">
        <f>ROUND(ROUND(N17,4)*(1-O17),4)</f>
        <v>0</v>
      </c>
      <c r="R17" s="48">
        <f>ROUND(ROUND(Q17,4)*(1+P17),4)</f>
        <v>0</v>
      </c>
      <c r="S17" s="48">
        <f>ROUND($I17*Q17,4)</f>
        <v>0</v>
      </c>
      <c r="T17" s="48">
        <f>ROUND($I17*R17,4)</f>
        <v>0</v>
      </c>
      <c r="U17" s="51"/>
      <c r="V17" s="51"/>
      <c r="W17" s="51"/>
      <c r="X17" s="51"/>
      <c r="Y17" s="52"/>
    </row>
    <row r="18" spans="1:25" ht="13.5" thickBot="1" x14ac:dyDescent="0.3">
      <c r="R18" s="62" t="s">
        <v>139</v>
      </c>
      <c r="S18" s="63">
        <f>SUM(S13:S17)</f>
        <v>0</v>
      </c>
      <c r="T18" s="64">
        <f>SUM(T13:T17)</f>
        <v>0</v>
      </c>
    </row>
    <row r="20" spans="1:25" ht="13.5" thickBot="1" x14ac:dyDescent="0.3"/>
    <row r="21" spans="1:25" ht="13.5" thickBot="1" x14ac:dyDescent="0.3">
      <c r="A21" s="53" t="s">
        <v>54</v>
      </c>
      <c r="B21" s="58" t="s">
        <v>140</v>
      </c>
      <c r="C21" s="18" t="s">
        <v>648</v>
      </c>
      <c r="D21" s="18"/>
      <c r="E21" s="18"/>
      <c r="F21" s="18"/>
      <c r="G21" s="18"/>
      <c r="H21" s="18" t="s">
        <v>57</v>
      </c>
      <c r="I21" s="18"/>
      <c r="J21" s="8"/>
      <c r="K21" s="7"/>
      <c r="L21" s="18" t="s">
        <v>649</v>
      </c>
      <c r="M21" s="18"/>
      <c r="N21" s="18"/>
      <c r="O21" s="18"/>
      <c r="P21" s="18"/>
      <c r="Q21" s="18"/>
      <c r="R21" s="18"/>
      <c r="S21" s="18"/>
      <c r="T21" s="18"/>
      <c r="U21" s="18"/>
      <c r="V21" s="18"/>
      <c r="W21" s="18"/>
      <c r="X21" s="18"/>
      <c r="Y21" s="8"/>
    </row>
    <row r="22" spans="1:25" ht="51.75" thickBot="1" x14ac:dyDescent="0.3">
      <c r="A22" s="54" t="s">
        <v>59</v>
      </c>
      <c r="B22" s="19" t="s">
        <v>60</v>
      </c>
      <c r="C22" s="20" t="s">
        <v>61</v>
      </c>
      <c r="D22" s="20" t="s">
        <v>62</v>
      </c>
      <c r="E22" s="20" t="s">
        <v>63</v>
      </c>
      <c r="F22" s="20" t="s">
        <v>64</v>
      </c>
      <c r="G22" s="20" t="s">
        <v>65</v>
      </c>
      <c r="H22" s="20" t="s">
        <v>66</v>
      </c>
      <c r="I22" s="20" t="s">
        <v>67</v>
      </c>
      <c r="J22" s="21" t="s">
        <v>68</v>
      </c>
      <c r="K22" s="19" t="s">
        <v>69</v>
      </c>
      <c r="L22" s="20" t="s">
        <v>70</v>
      </c>
      <c r="M22" s="20" t="s">
        <v>71</v>
      </c>
      <c r="N22" s="20" t="s">
        <v>72</v>
      </c>
      <c r="O22" s="20" t="s">
        <v>73</v>
      </c>
      <c r="P22" s="20" t="s">
        <v>74</v>
      </c>
      <c r="Q22" s="20" t="s">
        <v>75</v>
      </c>
      <c r="R22" s="20" t="s">
        <v>76</v>
      </c>
      <c r="S22" s="20" t="s">
        <v>77</v>
      </c>
      <c r="T22" s="20" t="s">
        <v>78</v>
      </c>
      <c r="U22" s="20" t="s">
        <v>79</v>
      </c>
      <c r="V22" s="20" t="s">
        <v>80</v>
      </c>
      <c r="W22" s="20" t="s">
        <v>81</v>
      </c>
      <c r="X22" s="20" t="s">
        <v>82</v>
      </c>
      <c r="Y22" s="21" t="s">
        <v>83</v>
      </c>
    </row>
    <row r="23" spans="1:25" ht="76.5" x14ac:dyDescent="0.25">
      <c r="A23" s="55" t="s">
        <v>650</v>
      </c>
      <c r="B23" s="9">
        <v>1</v>
      </c>
      <c r="C23" s="22" t="s">
        <v>651</v>
      </c>
      <c r="D23" s="22" t="s">
        <v>652</v>
      </c>
      <c r="E23" s="22" t="s">
        <v>653</v>
      </c>
      <c r="F23" s="22" t="s">
        <v>87</v>
      </c>
      <c r="G23" s="22" t="s">
        <v>87</v>
      </c>
      <c r="H23" s="23" t="s">
        <v>88</v>
      </c>
      <c r="I23" s="24">
        <v>30</v>
      </c>
      <c r="J23" s="59"/>
      <c r="K23" s="9">
        <v>1</v>
      </c>
      <c r="L23" s="25"/>
      <c r="M23" s="26"/>
      <c r="N23" s="27">
        <f>IF(M23&gt;0,ROUND(L23/M23,4),0)</f>
        <v>0</v>
      </c>
      <c r="O23" s="28"/>
      <c r="P23" s="29"/>
      <c r="Q23" s="27">
        <f>ROUND(ROUND(N23,4)*(1-O23),4)</f>
        <v>0</v>
      </c>
      <c r="R23" s="27">
        <f>ROUND(ROUND(Q23,4)*(1+P23),4)</f>
        <v>0</v>
      </c>
      <c r="S23" s="27">
        <f>ROUND($I23*Q23,4)</f>
        <v>0</v>
      </c>
      <c r="T23" s="27">
        <f>ROUND($I23*R23,4)</f>
        <v>0</v>
      </c>
      <c r="U23" s="30"/>
      <c r="V23" s="30"/>
      <c r="W23" s="30"/>
      <c r="X23" s="30"/>
      <c r="Y23" s="31"/>
    </row>
    <row r="24" spans="1:25" ht="76.5" x14ac:dyDescent="0.25">
      <c r="A24" s="56" t="s">
        <v>654</v>
      </c>
      <c r="B24" s="11">
        <v>2</v>
      </c>
      <c r="C24" s="32" t="s">
        <v>655</v>
      </c>
      <c r="D24" s="32" t="s">
        <v>652</v>
      </c>
      <c r="E24" s="32" t="s">
        <v>653</v>
      </c>
      <c r="F24" s="32" t="s">
        <v>87</v>
      </c>
      <c r="G24" s="32" t="s">
        <v>87</v>
      </c>
      <c r="H24" s="33" t="s">
        <v>88</v>
      </c>
      <c r="I24" s="34">
        <v>30</v>
      </c>
      <c r="J24" s="60"/>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ht="76.5" x14ac:dyDescent="0.25">
      <c r="A25" s="56" t="s">
        <v>656</v>
      </c>
      <c r="B25" s="11">
        <v>3</v>
      </c>
      <c r="C25" s="32" t="s">
        <v>657</v>
      </c>
      <c r="D25" s="32" t="s">
        <v>652</v>
      </c>
      <c r="E25" s="32" t="s">
        <v>653</v>
      </c>
      <c r="F25" s="32" t="s">
        <v>87</v>
      </c>
      <c r="G25" s="32" t="s">
        <v>87</v>
      </c>
      <c r="H25" s="33" t="s">
        <v>88</v>
      </c>
      <c r="I25" s="34">
        <v>15</v>
      </c>
      <c r="J25" s="60"/>
      <c r="K25" s="11">
        <v>1</v>
      </c>
      <c r="L25" s="35"/>
      <c r="M25" s="36"/>
      <c r="N25" s="37">
        <f>IF(M25&gt;0,ROUND(L25/M25,4),0)</f>
        <v>0</v>
      </c>
      <c r="O25" s="38"/>
      <c r="P25" s="39"/>
      <c r="Q25" s="37">
        <f>ROUND(ROUND(N25,4)*(1-O25),4)</f>
        <v>0</v>
      </c>
      <c r="R25" s="37">
        <f>ROUND(ROUND(Q25,4)*(1+P25),4)</f>
        <v>0</v>
      </c>
      <c r="S25" s="37">
        <f>ROUND($I25*Q25,4)</f>
        <v>0</v>
      </c>
      <c r="T25" s="37">
        <f>ROUND($I25*R25,4)</f>
        <v>0</v>
      </c>
      <c r="U25" s="40"/>
      <c r="V25" s="40"/>
      <c r="W25" s="40"/>
      <c r="X25" s="40"/>
      <c r="Y25" s="41"/>
    </row>
    <row r="26" spans="1:25" ht="51" x14ac:dyDescent="0.25">
      <c r="A26" s="56" t="s">
        <v>658</v>
      </c>
      <c r="B26" s="11">
        <v>4</v>
      </c>
      <c r="C26" s="32" t="s">
        <v>659</v>
      </c>
      <c r="D26" s="32" t="s">
        <v>660</v>
      </c>
      <c r="E26" s="32" t="s">
        <v>87</v>
      </c>
      <c r="F26" s="32" t="s">
        <v>87</v>
      </c>
      <c r="G26" s="32" t="s">
        <v>87</v>
      </c>
      <c r="H26" s="33" t="s">
        <v>88</v>
      </c>
      <c r="I26" s="34">
        <v>6</v>
      </c>
      <c r="J26" s="60"/>
      <c r="K26" s="11">
        <v>1</v>
      </c>
      <c r="L26" s="35"/>
      <c r="M26" s="36"/>
      <c r="N26" s="37">
        <f>IF(M26&gt;0,ROUND(L26/M26,4),0)</f>
        <v>0</v>
      </c>
      <c r="O26" s="38"/>
      <c r="P26" s="39"/>
      <c r="Q26" s="37">
        <f>ROUND(ROUND(N26,4)*(1-O26),4)</f>
        <v>0</v>
      </c>
      <c r="R26" s="37">
        <f>ROUND(ROUND(Q26,4)*(1+P26),4)</f>
        <v>0</v>
      </c>
      <c r="S26" s="37">
        <f>ROUND($I26*Q26,4)</f>
        <v>0</v>
      </c>
      <c r="T26" s="37">
        <f>ROUND($I26*R26,4)</f>
        <v>0</v>
      </c>
      <c r="U26" s="40"/>
      <c r="V26" s="40"/>
      <c r="W26" s="40"/>
      <c r="X26" s="40"/>
      <c r="Y26" s="41"/>
    </row>
    <row r="27" spans="1:25" ht="51.75" thickBot="1" x14ac:dyDescent="0.3">
      <c r="A27" s="57" t="s">
        <v>661</v>
      </c>
      <c r="B27" s="13">
        <v>5</v>
      </c>
      <c r="C27" s="43" t="s">
        <v>662</v>
      </c>
      <c r="D27" s="43" t="s">
        <v>663</v>
      </c>
      <c r="E27" s="43" t="s">
        <v>87</v>
      </c>
      <c r="F27" s="43" t="s">
        <v>87</v>
      </c>
      <c r="G27" s="43" t="s">
        <v>87</v>
      </c>
      <c r="H27" s="44" t="s">
        <v>88</v>
      </c>
      <c r="I27" s="45">
        <v>6</v>
      </c>
      <c r="J27" s="61"/>
      <c r="K27" s="13">
        <v>1</v>
      </c>
      <c r="L27" s="46"/>
      <c r="M27" s="47"/>
      <c r="N27" s="48">
        <f>IF(M27&gt;0,ROUND(L27/M27,4),0)</f>
        <v>0</v>
      </c>
      <c r="O27" s="49"/>
      <c r="P27" s="50"/>
      <c r="Q27" s="48">
        <f>ROUND(ROUND(N27,4)*(1-O27),4)</f>
        <v>0</v>
      </c>
      <c r="R27" s="48">
        <f>ROUND(ROUND(Q27,4)*(1+P27),4)</f>
        <v>0</v>
      </c>
      <c r="S27" s="48">
        <f>ROUND($I27*Q27,4)</f>
        <v>0</v>
      </c>
      <c r="T27" s="48">
        <f>ROUND($I27*R27,4)</f>
        <v>0</v>
      </c>
      <c r="U27" s="51"/>
      <c r="V27" s="51"/>
      <c r="W27" s="51"/>
      <c r="X27" s="51"/>
      <c r="Y27" s="52"/>
    </row>
    <row r="28" spans="1:25" ht="13.5" thickBot="1" x14ac:dyDescent="0.3">
      <c r="R28" s="62" t="s">
        <v>139</v>
      </c>
      <c r="S28" s="63">
        <f>SUM(S23:S27)</f>
        <v>0</v>
      </c>
      <c r="T28" s="64">
        <f>SUM(T23:T27)</f>
        <v>0</v>
      </c>
    </row>
    <row r="30" spans="1:25" ht="13.5" thickBot="1" x14ac:dyDescent="0.3"/>
    <row r="31" spans="1:25" ht="13.5" thickBot="1" x14ac:dyDescent="0.3">
      <c r="A31" s="53" t="s">
        <v>54</v>
      </c>
      <c r="B31" s="58" t="s">
        <v>202</v>
      </c>
      <c r="C31" s="18" t="s">
        <v>664</v>
      </c>
      <c r="D31" s="18"/>
      <c r="E31" s="18"/>
      <c r="F31" s="18"/>
      <c r="G31" s="18"/>
      <c r="H31" s="18" t="s">
        <v>57</v>
      </c>
      <c r="I31" s="18"/>
      <c r="J31" s="8"/>
      <c r="K31" s="7"/>
      <c r="L31" s="18" t="s">
        <v>665</v>
      </c>
      <c r="M31" s="18"/>
      <c r="N31" s="18"/>
      <c r="O31" s="18"/>
      <c r="P31" s="18"/>
      <c r="Q31" s="18"/>
      <c r="R31" s="18"/>
      <c r="S31" s="18"/>
      <c r="T31" s="18"/>
      <c r="U31" s="18"/>
      <c r="V31" s="18"/>
      <c r="W31" s="18"/>
      <c r="X31" s="18"/>
      <c r="Y31" s="8"/>
    </row>
    <row r="32" spans="1:25" ht="51.75" thickBot="1" x14ac:dyDescent="0.3">
      <c r="A32" s="54" t="s">
        <v>59</v>
      </c>
      <c r="B32" s="19" t="s">
        <v>60</v>
      </c>
      <c r="C32" s="20" t="s">
        <v>61</v>
      </c>
      <c r="D32" s="20" t="s">
        <v>62</v>
      </c>
      <c r="E32" s="20" t="s">
        <v>63</v>
      </c>
      <c r="F32" s="20" t="s">
        <v>64</v>
      </c>
      <c r="G32" s="20" t="s">
        <v>65</v>
      </c>
      <c r="H32" s="20" t="s">
        <v>66</v>
      </c>
      <c r="I32" s="20" t="s">
        <v>67</v>
      </c>
      <c r="J32" s="21" t="s">
        <v>68</v>
      </c>
      <c r="K32" s="19" t="s">
        <v>69</v>
      </c>
      <c r="L32" s="20" t="s">
        <v>70</v>
      </c>
      <c r="M32" s="20" t="s">
        <v>71</v>
      </c>
      <c r="N32" s="20" t="s">
        <v>72</v>
      </c>
      <c r="O32" s="20" t="s">
        <v>73</v>
      </c>
      <c r="P32" s="20" t="s">
        <v>74</v>
      </c>
      <c r="Q32" s="20" t="s">
        <v>75</v>
      </c>
      <c r="R32" s="20" t="s">
        <v>76</v>
      </c>
      <c r="S32" s="20" t="s">
        <v>77</v>
      </c>
      <c r="T32" s="20" t="s">
        <v>78</v>
      </c>
      <c r="U32" s="20" t="s">
        <v>79</v>
      </c>
      <c r="V32" s="20" t="s">
        <v>80</v>
      </c>
      <c r="W32" s="20" t="s">
        <v>81</v>
      </c>
      <c r="X32" s="20" t="s">
        <v>82</v>
      </c>
      <c r="Y32" s="21" t="s">
        <v>83</v>
      </c>
    </row>
    <row r="33" spans="1:25" ht="51" x14ac:dyDescent="0.25">
      <c r="A33" s="55" t="s">
        <v>666</v>
      </c>
      <c r="B33" s="9">
        <v>1</v>
      </c>
      <c r="C33" s="22" t="s">
        <v>667</v>
      </c>
      <c r="D33" s="22" t="s">
        <v>668</v>
      </c>
      <c r="E33" s="22" t="s">
        <v>87</v>
      </c>
      <c r="F33" s="22" t="s">
        <v>87</v>
      </c>
      <c r="G33" s="22" t="s">
        <v>87</v>
      </c>
      <c r="H33" s="23" t="s">
        <v>88</v>
      </c>
      <c r="I33" s="24">
        <v>300</v>
      </c>
      <c r="J33" s="59"/>
      <c r="K33" s="9">
        <v>1</v>
      </c>
      <c r="L33" s="25"/>
      <c r="M33" s="26"/>
      <c r="N33" s="27">
        <f>IF(M33&gt;0,ROUND(L33/M33,4),0)</f>
        <v>0</v>
      </c>
      <c r="O33" s="28"/>
      <c r="P33" s="29"/>
      <c r="Q33" s="27">
        <f>ROUND(ROUND(N33,4)*(1-O33),4)</f>
        <v>0</v>
      </c>
      <c r="R33" s="27">
        <f>ROUND(ROUND(Q33,4)*(1+P33),4)</f>
        <v>0</v>
      </c>
      <c r="S33" s="27">
        <f>ROUND($I33*Q33,4)</f>
        <v>0</v>
      </c>
      <c r="T33" s="27">
        <f>ROUND($I33*R33,4)</f>
        <v>0</v>
      </c>
      <c r="U33" s="30"/>
      <c r="V33" s="30"/>
      <c r="W33" s="30"/>
      <c r="X33" s="30"/>
      <c r="Y33" s="31"/>
    </row>
    <row r="34" spans="1:25" ht="51" x14ac:dyDescent="0.25">
      <c r="A34" s="56" t="s">
        <v>669</v>
      </c>
      <c r="B34" s="11">
        <v>2</v>
      </c>
      <c r="C34" s="32" t="s">
        <v>670</v>
      </c>
      <c r="D34" s="32" t="s">
        <v>668</v>
      </c>
      <c r="E34" s="32" t="s">
        <v>87</v>
      </c>
      <c r="F34" s="32" t="s">
        <v>87</v>
      </c>
      <c r="G34" s="32" t="s">
        <v>87</v>
      </c>
      <c r="H34" s="33" t="s">
        <v>88</v>
      </c>
      <c r="I34" s="34">
        <v>150</v>
      </c>
      <c r="J34" s="60"/>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38.25" x14ac:dyDescent="0.25">
      <c r="A35" s="56" t="s">
        <v>671</v>
      </c>
      <c r="B35" s="11">
        <v>3</v>
      </c>
      <c r="C35" s="32" t="s">
        <v>672</v>
      </c>
      <c r="D35" s="32" t="s">
        <v>673</v>
      </c>
      <c r="E35" s="32" t="s">
        <v>87</v>
      </c>
      <c r="F35" s="32" t="s">
        <v>87</v>
      </c>
      <c r="G35" s="32" t="s">
        <v>87</v>
      </c>
      <c r="H35" s="33" t="s">
        <v>88</v>
      </c>
      <c r="I35" s="34">
        <v>75</v>
      </c>
      <c r="J35" s="60"/>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39" thickBot="1" x14ac:dyDescent="0.3">
      <c r="A36" s="57" t="s">
        <v>674</v>
      </c>
      <c r="B36" s="13">
        <v>4</v>
      </c>
      <c r="C36" s="43" t="s">
        <v>675</v>
      </c>
      <c r="D36" s="43" t="s">
        <v>676</v>
      </c>
      <c r="E36" s="43" t="s">
        <v>87</v>
      </c>
      <c r="F36" s="43" t="s">
        <v>87</v>
      </c>
      <c r="G36" s="43" t="s">
        <v>87</v>
      </c>
      <c r="H36" s="44" t="s">
        <v>88</v>
      </c>
      <c r="I36" s="45">
        <v>75</v>
      </c>
      <c r="J36" s="61"/>
      <c r="K36" s="13">
        <v>1</v>
      </c>
      <c r="L36" s="46"/>
      <c r="M36" s="47"/>
      <c r="N36" s="48">
        <f>IF(M36&gt;0,ROUND(L36/M36,4),0)</f>
        <v>0</v>
      </c>
      <c r="O36" s="49"/>
      <c r="P36" s="50"/>
      <c r="Q36" s="48">
        <f>ROUND(ROUND(N36,4)*(1-O36),4)</f>
        <v>0</v>
      </c>
      <c r="R36" s="48">
        <f>ROUND(ROUND(Q36,4)*(1+P36),4)</f>
        <v>0</v>
      </c>
      <c r="S36" s="48">
        <f>ROUND($I36*Q36,4)</f>
        <v>0</v>
      </c>
      <c r="T36" s="48">
        <f>ROUND($I36*R36,4)</f>
        <v>0</v>
      </c>
      <c r="U36" s="51"/>
      <c r="V36" s="51"/>
      <c r="W36" s="51"/>
      <c r="X36" s="51"/>
      <c r="Y36" s="52"/>
    </row>
    <row r="37" spans="1:25" ht="13.5" thickBot="1" x14ac:dyDescent="0.3">
      <c r="R37" s="62" t="s">
        <v>139</v>
      </c>
      <c r="S37" s="63">
        <f>SUM(S33:S36)</f>
        <v>0</v>
      </c>
      <c r="T37" s="64">
        <f>SUM(T33:T36)</f>
        <v>0</v>
      </c>
    </row>
    <row r="39" spans="1:25" ht="13.5" thickBot="1" x14ac:dyDescent="0.3"/>
    <row r="40" spans="1:25" ht="13.5" thickBot="1" x14ac:dyDescent="0.3">
      <c r="A40" s="53" t="s">
        <v>54</v>
      </c>
      <c r="B40" s="58" t="s">
        <v>251</v>
      </c>
      <c r="C40" s="18" t="s">
        <v>677</v>
      </c>
      <c r="D40" s="18"/>
      <c r="E40" s="18"/>
      <c r="F40" s="18"/>
      <c r="G40" s="18"/>
      <c r="H40" s="18" t="s">
        <v>57</v>
      </c>
      <c r="I40" s="18"/>
      <c r="J40" s="8"/>
      <c r="K40" s="7"/>
      <c r="L40" s="18" t="s">
        <v>678</v>
      </c>
      <c r="M40" s="18"/>
      <c r="N40" s="18"/>
      <c r="O40" s="18"/>
      <c r="P40" s="18"/>
      <c r="Q40" s="18"/>
      <c r="R40" s="18"/>
      <c r="S40" s="18"/>
      <c r="T40" s="18"/>
      <c r="U40" s="18"/>
      <c r="V40" s="18"/>
      <c r="W40" s="18"/>
      <c r="X40" s="18"/>
      <c r="Y40" s="8"/>
    </row>
    <row r="41" spans="1:25" ht="51.75" thickBot="1" x14ac:dyDescent="0.3">
      <c r="A41" s="54" t="s">
        <v>59</v>
      </c>
      <c r="B41" s="19" t="s">
        <v>60</v>
      </c>
      <c r="C41" s="20" t="s">
        <v>61</v>
      </c>
      <c r="D41" s="20" t="s">
        <v>62</v>
      </c>
      <c r="E41" s="20" t="s">
        <v>63</v>
      </c>
      <c r="F41" s="20" t="s">
        <v>64</v>
      </c>
      <c r="G41" s="20" t="s">
        <v>65</v>
      </c>
      <c r="H41" s="20" t="s">
        <v>66</v>
      </c>
      <c r="I41" s="20" t="s">
        <v>67</v>
      </c>
      <c r="J41" s="21" t="s">
        <v>68</v>
      </c>
      <c r="K41" s="19" t="s">
        <v>69</v>
      </c>
      <c r="L41" s="20" t="s">
        <v>70</v>
      </c>
      <c r="M41" s="20" t="s">
        <v>71</v>
      </c>
      <c r="N41" s="20" t="s">
        <v>72</v>
      </c>
      <c r="O41" s="20" t="s">
        <v>73</v>
      </c>
      <c r="P41" s="20" t="s">
        <v>74</v>
      </c>
      <c r="Q41" s="20" t="s">
        <v>75</v>
      </c>
      <c r="R41" s="20" t="s">
        <v>76</v>
      </c>
      <c r="S41" s="20" t="s">
        <v>77</v>
      </c>
      <c r="T41" s="20" t="s">
        <v>78</v>
      </c>
      <c r="U41" s="20" t="s">
        <v>79</v>
      </c>
      <c r="V41" s="20" t="s">
        <v>80</v>
      </c>
      <c r="W41" s="20" t="s">
        <v>81</v>
      </c>
      <c r="X41" s="20" t="s">
        <v>82</v>
      </c>
      <c r="Y41" s="21" t="s">
        <v>83</v>
      </c>
    </row>
    <row r="42" spans="1:25" ht="38.25" x14ac:dyDescent="0.25">
      <c r="A42" s="55" t="s">
        <v>679</v>
      </c>
      <c r="B42" s="9">
        <v>1</v>
      </c>
      <c r="C42" s="22" t="s">
        <v>680</v>
      </c>
      <c r="D42" s="22" t="s">
        <v>681</v>
      </c>
      <c r="E42" s="22" t="s">
        <v>87</v>
      </c>
      <c r="F42" s="22" t="s">
        <v>87</v>
      </c>
      <c r="G42" s="22" t="s">
        <v>87</v>
      </c>
      <c r="H42" s="23" t="s">
        <v>88</v>
      </c>
      <c r="I42" s="24">
        <v>150</v>
      </c>
      <c r="J42" s="59"/>
      <c r="K42" s="9">
        <v>1</v>
      </c>
      <c r="L42" s="25"/>
      <c r="M42" s="26"/>
      <c r="N42" s="27">
        <f>IF(M42&gt;0,ROUND(L42/M42,4),0)</f>
        <v>0</v>
      </c>
      <c r="O42" s="28"/>
      <c r="P42" s="29"/>
      <c r="Q42" s="27">
        <f>ROUND(ROUND(N42,4)*(1-O42),4)</f>
        <v>0</v>
      </c>
      <c r="R42" s="27">
        <f>ROUND(ROUND(Q42,4)*(1+P42),4)</f>
        <v>0</v>
      </c>
      <c r="S42" s="27">
        <f>ROUND($I42*Q42,4)</f>
        <v>0</v>
      </c>
      <c r="T42" s="27">
        <f>ROUND($I42*R42,4)</f>
        <v>0</v>
      </c>
      <c r="U42" s="30"/>
      <c r="V42" s="30"/>
      <c r="W42" s="30"/>
      <c r="X42" s="30"/>
      <c r="Y42" s="31"/>
    </row>
    <row r="43" spans="1:25" ht="38.25" x14ac:dyDescent="0.25">
      <c r="A43" s="56" t="s">
        <v>682</v>
      </c>
      <c r="B43" s="11">
        <v>2</v>
      </c>
      <c r="C43" s="32" t="s">
        <v>683</v>
      </c>
      <c r="D43" s="32" t="s">
        <v>684</v>
      </c>
      <c r="E43" s="32" t="s">
        <v>87</v>
      </c>
      <c r="F43" s="32" t="s">
        <v>87</v>
      </c>
      <c r="G43" s="32" t="s">
        <v>87</v>
      </c>
      <c r="H43" s="33" t="s">
        <v>88</v>
      </c>
      <c r="I43" s="34">
        <v>150</v>
      </c>
      <c r="J43" s="60"/>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63.75" x14ac:dyDescent="0.25">
      <c r="A44" s="56" t="s">
        <v>685</v>
      </c>
      <c r="B44" s="11">
        <v>3</v>
      </c>
      <c r="C44" s="32" t="s">
        <v>686</v>
      </c>
      <c r="D44" s="32" t="s">
        <v>687</v>
      </c>
      <c r="E44" s="32" t="s">
        <v>87</v>
      </c>
      <c r="F44" s="32" t="s">
        <v>87</v>
      </c>
      <c r="G44" s="32" t="s">
        <v>87</v>
      </c>
      <c r="H44" s="33" t="s">
        <v>88</v>
      </c>
      <c r="I44" s="34">
        <v>300</v>
      </c>
      <c r="J44" s="60"/>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39" thickBot="1" x14ac:dyDescent="0.3">
      <c r="A45" s="57" t="s">
        <v>87</v>
      </c>
      <c r="B45" s="13">
        <v>4</v>
      </c>
      <c r="C45" s="43" t="s">
        <v>688</v>
      </c>
      <c r="D45" s="43" t="s">
        <v>681</v>
      </c>
      <c r="E45" s="43" t="s">
        <v>87</v>
      </c>
      <c r="F45" s="43" t="s">
        <v>87</v>
      </c>
      <c r="G45" s="43" t="s">
        <v>87</v>
      </c>
      <c r="H45" s="44" t="s">
        <v>88</v>
      </c>
      <c r="I45" s="45">
        <v>45</v>
      </c>
      <c r="J45" s="61"/>
      <c r="K45" s="13">
        <v>1</v>
      </c>
      <c r="L45" s="46"/>
      <c r="M45" s="47"/>
      <c r="N45" s="48">
        <f>IF(M45&gt;0,ROUND(L45/M45,4),0)</f>
        <v>0</v>
      </c>
      <c r="O45" s="49"/>
      <c r="P45" s="50"/>
      <c r="Q45" s="48">
        <f>ROUND(ROUND(N45,4)*(1-O45),4)</f>
        <v>0</v>
      </c>
      <c r="R45" s="48">
        <f>ROUND(ROUND(Q45,4)*(1+P45),4)</f>
        <v>0</v>
      </c>
      <c r="S45" s="48">
        <f>ROUND($I45*Q45,4)</f>
        <v>0</v>
      </c>
      <c r="T45" s="48">
        <f>ROUND($I45*R45,4)</f>
        <v>0</v>
      </c>
      <c r="U45" s="51"/>
      <c r="V45" s="51"/>
      <c r="W45" s="51"/>
      <c r="X45" s="51"/>
      <c r="Y45" s="52"/>
    </row>
    <row r="46" spans="1:25" ht="13.5" thickBot="1" x14ac:dyDescent="0.3">
      <c r="R46" s="62" t="s">
        <v>139</v>
      </c>
      <c r="S46" s="63">
        <f>SUM(S42:S45)</f>
        <v>0</v>
      </c>
      <c r="T46" s="64">
        <f>SUM(T42:T45)</f>
        <v>0</v>
      </c>
    </row>
    <row r="48" spans="1:25" ht="13.5" thickBot="1" x14ac:dyDescent="0.3"/>
    <row r="49" spans="1:25" ht="13.5" thickBot="1" x14ac:dyDescent="0.3">
      <c r="A49" s="53" t="s">
        <v>54</v>
      </c>
      <c r="B49" s="58" t="s">
        <v>272</v>
      </c>
      <c r="C49" s="18" t="s">
        <v>689</v>
      </c>
      <c r="D49" s="18"/>
      <c r="E49" s="18"/>
      <c r="F49" s="18"/>
      <c r="G49" s="18"/>
      <c r="H49" s="18" t="s">
        <v>57</v>
      </c>
      <c r="I49" s="18"/>
      <c r="J49" s="8"/>
      <c r="K49" s="7"/>
      <c r="L49" s="18" t="s">
        <v>690</v>
      </c>
      <c r="M49" s="18"/>
      <c r="N49" s="18"/>
      <c r="O49" s="18"/>
      <c r="P49" s="18"/>
      <c r="Q49" s="18"/>
      <c r="R49" s="18"/>
      <c r="S49" s="18"/>
      <c r="T49" s="18"/>
      <c r="U49" s="18"/>
      <c r="V49" s="18"/>
      <c r="W49" s="18"/>
      <c r="X49" s="18"/>
      <c r="Y49" s="8"/>
    </row>
    <row r="50" spans="1:25" ht="51.75" thickBot="1" x14ac:dyDescent="0.3">
      <c r="A50" s="54" t="s">
        <v>59</v>
      </c>
      <c r="B50" s="19" t="s">
        <v>60</v>
      </c>
      <c r="C50" s="20" t="s">
        <v>61</v>
      </c>
      <c r="D50" s="20" t="s">
        <v>62</v>
      </c>
      <c r="E50" s="20" t="s">
        <v>63</v>
      </c>
      <c r="F50" s="20" t="s">
        <v>64</v>
      </c>
      <c r="G50" s="20" t="s">
        <v>65</v>
      </c>
      <c r="H50" s="20" t="s">
        <v>66</v>
      </c>
      <c r="I50" s="20" t="s">
        <v>67</v>
      </c>
      <c r="J50" s="21" t="s">
        <v>68</v>
      </c>
      <c r="K50" s="19" t="s">
        <v>69</v>
      </c>
      <c r="L50" s="20" t="s">
        <v>70</v>
      </c>
      <c r="M50" s="20" t="s">
        <v>71</v>
      </c>
      <c r="N50" s="20" t="s">
        <v>72</v>
      </c>
      <c r="O50" s="20" t="s">
        <v>73</v>
      </c>
      <c r="P50" s="20" t="s">
        <v>74</v>
      </c>
      <c r="Q50" s="20" t="s">
        <v>75</v>
      </c>
      <c r="R50" s="20" t="s">
        <v>76</v>
      </c>
      <c r="S50" s="20" t="s">
        <v>77</v>
      </c>
      <c r="T50" s="20" t="s">
        <v>78</v>
      </c>
      <c r="U50" s="20" t="s">
        <v>79</v>
      </c>
      <c r="V50" s="20" t="s">
        <v>80</v>
      </c>
      <c r="W50" s="20" t="s">
        <v>81</v>
      </c>
      <c r="X50" s="20" t="s">
        <v>82</v>
      </c>
      <c r="Y50" s="21" t="s">
        <v>83</v>
      </c>
    </row>
    <row r="51" spans="1:25" ht="38.25" x14ac:dyDescent="0.25">
      <c r="A51" s="55" t="s">
        <v>691</v>
      </c>
      <c r="B51" s="9">
        <v>1</v>
      </c>
      <c r="C51" s="22" t="s">
        <v>692</v>
      </c>
      <c r="D51" s="22" t="s">
        <v>693</v>
      </c>
      <c r="E51" s="22" t="s">
        <v>87</v>
      </c>
      <c r="F51" s="22" t="s">
        <v>87</v>
      </c>
      <c r="G51" s="22" t="s">
        <v>87</v>
      </c>
      <c r="H51" s="23" t="s">
        <v>88</v>
      </c>
      <c r="I51" s="24">
        <v>15</v>
      </c>
      <c r="J51" s="59"/>
      <c r="K51" s="9">
        <v>1</v>
      </c>
      <c r="L51" s="25"/>
      <c r="M51" s="26"/>
      <c r="N51" s="27">
        <f>IF(M51&gt;0,ROUND(L51/M51,4),0)</f>
        <v>0</v>
      </c>
      <c r="O51" s="28"/>
      <c r="P51" s="29"/>
      <c r="Q51" s="27">
        <f>ROUND(ROUND(N51,4)*(1-O51),4)</f>
        <v>0</v>
      </c>
      <c r="R51" s="27">
        <f>ROUND(ROUND(Q51,4)*(1+P51),4)</f>
        <v>0</v>
      </c>
      <c r="S51" s="27">
        <f>ROUND($I51*Q51,4)</f>
        <v>0</v>
      </c>
      <c r="T51" s="27">
        <f>ROUND($I51*R51,4)</f>
        <v>0</v>
      </c>
      <c r="U51" s="30"/>
      <c r="V51" s="30"/>
      <c r="W51" s="30"/>
      <c r="X51" s="30"/>
      <c r="Y51" s="31"/>
    </row>
    <row r="52" spans="1:25" ht="38.25" x14ac:dyDescent="0.25">
      <c r="A52" s="56" t="s">
        <v>694</v>
      </c>
      <c r="B52" s="11">
        <v>2</v>
      </c>
      <c r="C52" s="32" t="s">
        <v>695</v>
      </c>
      <c r="D52" s="32" t="s">
        <v>696</v>
      </c>
      <c r="E52" s="32" t="s">
        <v>87</v>
      </c>
      <c r="F52" s="32" t="s">
        <v>87</v>
      </c>
      <c r="G52" s="32" t="s">
        <v>87</v>
      </c>
      <c r="H52" s="33" t="s">
        <v>88</v>
      </c>
      <c r="I52" s="34">
        <v>15</v>
      </c>
      <c r="J52" s="60"/>
      <c r="K52" s="11">
        <v>1</v>
      </c>
      <c r="L52" s="35"/>
      <c r="M52" s="36"/>
      <c r="N52" s="37">
        <f>IF(M52&gt;0,ROUND(L52/M52,4),0)</f>
        <v>0</v>
      </c>
      <c r="O52" s="38"/>
      <c r="P52" s="39"/>
      <c r="Q52" s="37">
        <f>ROUND(ROUND(N52,4)*(1-O52),4)</f>
        <v>0</v>
      </c>
      <c r="R52" s="37">
        <f>ROUND(ROUND(Q52,4)*(1+P52),4)</f>
        <v>0</v>
      </c>
      <c r="S52" s="37">
        <f>ROUND($I52*Q52,4)</f>
        <v>0</v>
      </c>
      <c r="T52" s="37">
        <f>ROUND($I52*R52,4)</f>
        <v>0</v>
      </c>
      <c r="U52" s="40"/>
      <c r="V52" s="40"/>
      <c r="W52" s="40"/>
      <c r="X52" s="40"/>
      <c r="Y52" s="41"/>
    </row>
    <row r="53" spans="1:25" ht="39" thickBot="1" x14ac:dyDescent="0.3">
      <c r="A53" s="57" t="s">
        <v>697</v>
      </c>
      <c r="B53" s="13">
        <v>3</v>
      </c>
      <c r="C53" s="43" t="s">
        <v>698</v>
      </c>
      <c r="D53" s="43" t="s">
        <v>696</v>
      </c>
      <c r="E53" s="43" t="s">
        <v>87</v>
      </c>
      <c r="F53" s="43" t="s">
        <v>87</v>
      </c>
      <c r="G53" s="43" t="s">
        <v>87</v>
      </c>
      <c r="H53" s="44" t="s">
        <v>88</v>
      </c>
      <c r="I53" s="45">
        <v>15</v>
      </c>
      <c r="J53" s="61"/>
      <c r="K53" s="13">
        <v>1</v>
      </c>
      <c r="L53" s="46"/>
      <c r="M53" s="47"/>
      <c r="N53" s="48">
        <f>IF(M53&gt;0,ROUND(L53/M53,4),0)</f>
        <v>0</v>
      </c>
      <c r="O53" s="49"/>
      <c r="P53" s="50"/>
      <c r="Q53" s="48">
        <f>ROUND(ROUND(N53,4)*(1-O53),4)</f>
        <v>0</v>
      </c>
      <c r="R53" s="48">
        <f>ROUND(ROUND(Q53,4)*(1+P53),4)</f>
        <v>0</v>
      </c>
      <c r="S53" s="48">
        <f>ROUND($I53*Q53,4)</f>
        <v>0</v>
      </c>
      <c r="T53" s="48">
        <f>ROUND($I53*R53,4)</f>
        <v>0</v>
      </c>
      <c r="U53" s="51"/>
      <c r="V53" s="51"/>
      <c r="W53" s="51"/>
      <c r="X53" s="51"/>
      <c r="Y53" s="52"/>
    </row>
    <row r="54" spans="1:25" ht="13.5" thickBot="1" x14ac:dyDescent="0.3">
      <c r="R54" s="62" t="s">
        <v>139</v>
      </c>
      <c r="S54" s="63">
        <f>SUM(S51:S53)</f>
        <v>0</v>
      </c>
      <c r="T54" s="64">
        <f>SUM(T51:T53)</f>
        <v>0</v>
      </c>
    </row>
    <row r="56" spans="1:25" ht="13.5" thickBot="1" x14ac:dyDescent="0.3"/>
    <row r="57" spans="1:25" ht="13.5" thickBot="1" x14ac:dyDescent="0.3">
      <c r="A57" s="53" t="s">
        <v>54</v>
      </c>
      <c r="B57" s="58" t="s">
        <v>281</v>
      </c>
      <c r="C57" s="18" t="s">
        <v>699</v>
      </c>
      <c r="D57" s="18"/>
      <c r="E57" s="18"/>
      <c r="F57" s="18"/>
      <c r="G57" s="18"/>
      <c r="H57" s="18" t="s">
        <v>57</v>
      </c>
      <c r="I57" s="18"/>
      <c r="J57" s="8"/>
      <c r="K57" s="7"/>
      <c r="L57" s="18" t="s">
        <v>700</v>
      </c>
      <c r="M57" s="18"/>
      <c r="N57" s="18"/>
      <c r="O57" s="18"/>
      <c r="P57" s="18"/>
      <c r="Q57" s="18"/>
      <c r="R57" s="18"/>
      <c r="S57" s="18"/>
      <c r="T57" s="18"/>
      <c r="U57" s="18"/>
      <c r="V57" s="18"/>
      <c r="W57" s="18"/>
      <c r="X57" s="18"/>
      <c r="Y57" s="8"/>
    </row>
    <row r="58" spans="1:25" ht="51.75" thickBot="1" x14ac:dyDescent="0.3">
      <c r="A58" s="54" t="s">
        <v>59</v>
      </c>
      <c r="B58" s="19" t="s">
        <v>60</v>
      </c>
      <c r="C58" s="20" t="s">
        <v>61</v>
      </c>
      <c r="D58" s="20" t="s">
        <v>62</v>
      </c>
      <c r="E58" s="20" t="s">
        <v>63</v>
      </c>
      <c r="F58" s="20" t="s">
        <v>64</v>
      </c>
      <c r="G58" s="20" t="s">
        <v>65</v>
      </c>
      <c r="H58" s="20" t="s">
        <v>66</v>
      </c>
      <c r="I58" s="20" t="s">
        <v>67</v>
      </c>
      <c r="J58" s="21" t="s">
        <v>68</v>
      </c>
      <c r="K58" s="19" t="s">
        <v>69</v>
      </c>
      <c r="L58" s="20" t="s">
        <v>70</v>
      </c>
      <c r="M58" s="20" t="s">
        <v>71</v>
      </c>
      <c r="N58" s="20" t="s">
        <v>72</v>
      </c>
      <c r="O58" s="20" t="s">
        <v>73</v>
      </c>
      <c r="P58" s="20" t="s">
        <v>74</v>
      </c>
      <c r="Q58" s="20" t="s">
        <v>75</v>
      </c>
      <c r="R58" s="20" t="s">
        <v>76</v>
      </c>
      <c r="S58" s="20" t="s">
        <v>77</v>
      </c>
      <c r="T58" s="20" t="s">
        <v>78</v>
      </c>
      <c r="U58" s="20" t="s">
        <v>79</v>
      </c>
      <c r="V58" s="20" t="s">
        <v>80</v>
      </c>
      <c r="W58" s="20" t="s">
        <v>81</v>
      </c>
      <c r="X58" s="20" t="s">
        <v>82</v>
      </c>
      <c r="Y58" s="21" t="s">
        <v>83</v>
      </c>
    </row>
    <row r="59" spans="1:25" ht="76.5" x14ac:dyDescent="0.25">
      <c r="A59" s="55" t="s">
        <v>701</v>
      </c>
      <c r="B59" s="9">
        <v>1</v>
      </c>
      <c r="C59" s="22" t="s">
        <v>702</v>
      </c>
      <c r="D59" s="22" t="s">
        <v>703</v>
      </c>
      <c r="E59" s="22" t="s">
        <v>704</v>
      </c>
      <c r="F59" s="22" t="s">
        <v>87</v>
      </c>
      <c r="G59" s="22" t="s">
        <v>87</v>
      </c>
      <c r="H59" s="23" t="s">
        <v>88</v>
      </c>
      <c r="I59" s="24">
        <v>30</v>
      </c>
      <c r="J59" s="59"/>
      <c r="K59" s="9">
        <v>1</v>
      </c>
      <c r="L59" s="25"/>
      <c r="M59" s="26"/>
      <c r="N59" s="27">
        <f>IF(M59&gt;0,ROUND(L59/M59,4),0)</f>
        <v>0</v>
      </c>
      <c r="O59" s="28"/>
      <c r="P59" s="29"/>
      <c r="Q59" s="27">
        <f>ROUND(ROUND(N59,4)*(1-O59),4)</f>
        <v>0</v>
      </c>
      <c r="R59" s="27">
        <f>ROUND(ROUND(Q59,4)*(1+P59),4)</f>
        <v>0</v>
      </c>
      <c r="S59" s="27">
        <f>ROUND($I59*Q59,4)</f>
        <v>0</v>
      </c>
      <c r="T59" s="27">
        <f>ROUND($I59*R59,4)</f>
        <v>0</v>
      </c>
      <c r="U59" s="30"/>
      <c r="V59" s="30"/>
      <c r="W59" s="30"/>
      <c r="X59" s="30"/>
      <c r="Y59" s="31"/>
    </row>
    <row r="60" spans="1:25" ht="76.5" x14ac:dyDescent="0.25">
      <c r="A60" s="56" t="s">
        <v>705</v>
      </c>
      <c r="B60" s="11">
        <v>2</v>
      </c>
      <c r="C60" s="32" t="s">
        <v>706</v>
      </c>
      <c r="D60" s="32" t="s">
        <v>707</v>
      </c>
      <c r="E60" s="32" t="s">
        <v>704</v>
      </c>
      <c r="F60" s="32" t="s">
        <v>87</v>
      </c>
      <c r="G60" s="32" t="s">
        <v>87</v>
      </c>
      <c r="H60" s="33" t="s">
        <v>88</v>
      </c>
      <c r="I60" s="34">
        <v>45</v>
      </c>
      <c r="J60" s="60"/>
      <c r="K60" s="11">
        <v>1</v>
      </c>
      <c r="L60" s="35"/>
      <c r="M60" s="36"/>
      <c r="N60" s="37">
        <f>IF(M60&gt;0,ROUND(L60/M60,4),0)</f>
        <v>0</v>
      </c>
      <c r="O60" s="38"/>
      <c r="P60" s="39"/>
      <c r="Q60" s="37">
        <f>ROUND(ROUND(N60,4)*(1-O60),4)</f>
        <v>0</v>
      </c>
      <c r="R60" s="37">
        <f>ROUND(ROUND(Q60,4)*(1+P60),4)</f>
        <v>0</v>
      </c>
      <c r="S60" s="37">
        <f>ROUND($I60*Q60,4)</f>
        <v>0</v>
      </c>
      <c r="T60" s="37">
        <f>ROUND($I60*R60,4)</f>
        <v>0</v>
      </c>
      <c r="U60" s="40"/>
      <c r="V60" s="40"/>
      <c r="W60" s="40"/>
      <c r="X60" s="40"/>
      <c r="Y60" s="41"/>
    </row>
    <row r="61" spans="1:25" ht="76.5" x14ac:dyDescent="0.25">
      <c r="A61" s="56" t="s">
        <v>708</v>
      </c>
      <c r="B61" s="11">
        <v>3</v>
      </c>
      <c r="C61" s="32" t="s">
        <v>709</v>
      </c>
      <c r="D61" s="32" t="s">
        <v>710</v>
      </c>
      <c r="E61" s="32" t="s">
        <v>711</v>
      </c>
      <c r="F61" s="32" t="s">
        <v>87</v>
      </c>
      <c r="G61" s="32" t="s">
        <v>87</v>
      </c>
      <c r="H61" s="33" t="s">
        <v>88</v>
      </c>
      <c r="I61" s="34">
        <v>30</v>
      </c>
      <c r="J61" s="60"/>
      <c r="K61" s="11">
        <v>1</v>
      </c>
      <c r="L61" s="35"/>
      <c r="M61" s="36"/>
      <c r="N61" s="37">
        <f>IF(M61&gt;0,ROUND(L61/M61,4),0)</f>
        <v>0</v>
      </c>
      <c r="O61" s="38"/>
      <c r="P61" s="39"/>
      <c r="Q61" s="37">
        <f>ROUND(ROUND(N61,4)*(1-O61),4)</f>
        <v>0</v>
      </c>
      <c r="R61" s="37">
        <f>ROUND(ROUND(Q61,4)*(1+P61),4)</f>
        <v>0</v>
      </c>
      <c r="S61" s="37">
        <f>ROUND($I61*Q61,4)</f>
        <v>0</v>
      </c>
      <c r="T61" s="37">
        <f>ROUND($I61*R61,4)</f>
        <v>0</v>
      </c>
      <c r="U61" s="40"/>
      <c r="V61" s="40"/>
      <c r="W61" s="40"/>
      <c r="X61" s="40"/>
      <c r="Y61" s="41"/>
    </row>
    <row r="62" spans="1:25" ht="89.25" x14ac:dyDescent="0.25">
      <c r="A62" s="56" t="s">
        <v>712</v>
      </c>
      <c r="B62" s="11">
        <v>4</v>
      </c>
      <c r="C62" s="32" t="s">
        <v>713</v>
      </c>
      <c r="D62" s="32" t="s">
        <v>714</v>
      </c>
      <c r="E62" s="32" t="s">
        <v>87</v>
      </c>
      <c r="F62" s="32" t="s">
        <v>87</v>
      </c>
      <c r="G62" s="32" t="s">
        <v>87</v>
      </c>
      <c r="H62" s="33" t="s">
        <v>88</v>
      </c>
      <c r="I62" s="34">
        <v>7</v>
      </c>
      <c r="J62" s="60"/>
      <c r="K62" s="11">
        <v>1</v>
      </c>
      <c r="L62" s="35"/>
      <c r="M62" s="36"/>
      <c r="N62" s="37">
        <f>IF(M62&gt;0,ROUND(L62/M62,4),0)</f>
        <v>0</v>
      </c>
      <c r="O62" s="38"/>
      <c r="P62" s="39"/>
      <c r="Q62" s="37">
        <f>ROUND(ROUND(N62,4)*(1-O62),4)</f>
        <v>0</v>
      </c>
      <c r="R62" s="37">
        <f>ROUND(ROUND(Q62,4)*(1+P62),4)</f>
        <v>0</v>
      </c>
      <c r="S62" s="37">
        <f>ROUND($I62*Q62,4)</f>
        <v>0</v>
      </c>
      <c r="T62" s="37">
        <f>ROUND($I62*R62,4)</f>
        <v>0</v>
      </c>
      <c r="U62" s="40"/>
      <c r="V62" s="40"/>
      <c r="W62" s="40"/>
      <c r="X62" s="40"/>
      <c r="Y62" s="41"/>
    </row>
    <row r="63" spans="1:25" ht="51" x14ac:dyDescent="0.25">
      <c r="A63" s="56" t="s">
        <v>715</v>
      </c>
      <c r="B63" s="11">
        <v>5</v>
      </c>
      <c r="C63" s="32" t="s">
        <v>716</v>
      </c>
      <c r="D63" s="32" t="s">
        <v>717</v>
      </c>
      <c r="E63" s="32" t="s">
        <v>87</v>
      </c>
      <c r="F63" s="32" t="s">
        <v>87</v>
      </c>
      <c r="G63" s="32" t="s">
        <v>87</v>
      </c>
      <c r="H63" s="33" t="s">
        <v>88</v>
      </c>
      <c r="I63" s="34">
        <v>15</v>
      </c>
      <c r="J63" s="60"/>
      <c r="K63" s="11">
        <v>1</v>
      </c>
      <c r="L63" s="35"/>
      <c r="M63" s="36"/>
      <c r="N63" s="37">
        <f>IF(M63&gt;0,ROUND(L63/M63,4),0)</f>
        <v>0</v>
      </c>
      <c r="O63" s="38"/>
      <c r="P63" s="39"/>
      <c r="Q63" s="37">
        <f>ROUND(ROUND(N63,4)*(1-O63),4)</f>
        <v>0</v>
      </c>
      <c r="R63" s="37">
        <f>ROUND(ROUND(Q63,4)*(1+P63),4)</f>
        <v>0</v>
      </c>
      <c r="S63" s="37">
        <f>ROUND($I63*Q63,4)</f>
        <v>0</v>
      </c>
      <c r="T63" s="37">
        <f>ROUND($I63*R63,4)</f>
        <v>0</v>
      </c>
      <c r="U63" s="40"/>
      <c r="V63" s="40"/>
      <c r="W63" s="40"/>
      <c r="X63" s="40"/>
      <c r="Y63" s="41"/>
    </row>
    <row r="64" spans="1:25" ht="51" x14ac:dyDescent="0.25">
      <c r="A64" s="56" t="s">
        <v>718</v>
      </c>
      <c r="B64" s="11">
        <v>6</v>
      </c>
      <c r="C64" s="32" t="s">
        <v>719</v>
      </c>
      <c r="D64" s="32" t="s">
        <v>720</v>
      </c>
      <c r="E64" s="32" t="s">
        <v>87</v>
      </c>
      <c r="F64" s="32" t="s">
        <v>87</v>
      </c>
      <c r="G64" s="32" t="s">
        <v>87</v>
      </c>
      <c r="H64" s="33" t="s">
        <v>88</v>
      </c>
      <c r="I64" s="34">
        <v>75</v>
      </c>
      <c r="J64" s="60"/>
      <c r="K64" s="11">
        <v>1</v>
      </c>
      <c r="L64" s="35"/>
      <c r="M64" s="36"/>
      <c r="N64" s="37">
        <f>IF(M64&gt;0,ROUND(L64/M64,4),0)</f>
        <v>0</v>
      </c>
      <c r="O64" s="38"/>
      <c r="P64" s="39"/>
      <c r="Q64" s="37">
        <f>ROUND(ROUND(N64,4)*(1-O64),4)</f>
        <v>0</v>
      </c>
      <c r="R64" s="37">
        <f>ROUND(ROUND(Q64,4)*(1+P64),4)</f>
        <v>0</v>
      </c>
      <c r="S64" s="37">
        <f>ROUND($I64*Q64,4)</f>
        <v>0</v>
      </c>
      <c r="T64" s="37">
        <f>ROUND($I64*R64,4)</f>
        <v>0</v>
      </c>
      <c r="U64" s="40"/>
      <c r="V64" s="40"/>
      <c r="W64" s="40"/>
      <c r="X64" s="40"/>
      <c r="Y64" s="41"/>
    </row>
    <row r="65" spans="1:25" ht="26.25" thickBot="1" x14ac:dyDescent="0.3">
      <c r="A65" s="57" t="s">
        <v>87</v>
      </c>
      <c r="B65" s="13">
        <v>7</v>
      </c>
      <c r="C65" s="43" t="s">
        <v>721</v>
      </c>
      <c r="D65" s="43" t="s">
        <v>722</v>
      </c>
      <c r="E65" s="43" t="s">
        <v>87</v>
      </c>
      <c r="F65" s="43" t="s">
        <v>87</v>
      </c>
      <c r="G65" s="43" t="s">
        <v>87</v>
      </c>
      <c r="H65" s="44" t="s">
        <v>88</v>
      </c>
      <c r="I65" s="45">
        <v>30</v>
      </c>
      <c r="J65" s="61"/>
      <c r="K65" s="13">
        <v>1</v>
      </c>
      <c r="L65" s="46"/>
      <c r="M65" s="47"/>
      <c r="N65" s="48">
        <f>IF(M65&gt;0,ROUND(L65/M65,4),0)</f>
        <v>0</v>
      </c>
      <c r="O65" s="49"/>
      <c r="P65" s="50"/>
      <c r="Q65" s="48">
        <f>ROUND(ROUND(N65,4)*(1-O65),4)</f>
        <v>0</v>
      </c>
      <c r="R65" s="48">
        <f>ROUND(ROUND(Q65,4)*(1+P65),4)</f>
        <v>0</v>
      </c>
      <c r="S65" s="48">
        <f>ROUND($I65*Q65,4)</f>
        <v>0</v>
      </c>
      <c r="T65" s="48">
        <f>ROUND($I65*R65,4)</f>
        <v>0</v>
      </c>
      <c r="U65" s="51"/>
      <c r="V65" s="51"/>
      <c r="W65" s="51"/>
      <c r="X65" s="51"/>
      <c r="Y65" s="52"/>
    </row>
    <row r="66" spans="1:25" ht="13.5" thickBot="1" x14ac:dyDescent="0.3">
      <c r="R66" s="62" t="s">
        <v>139</v>
      </c>
      <c r="S66" s="63">
        <f>SUM(S59:S65)</f>
        <v>0</v>
      </c>
      <c r="T66" s="64">
        <f>SUM(T59:T65)</f>
        <v>0</v>
      </c>
    </row>
    <row r="68" spans="1:25" ht="13.5" thickBot="1" x14ac:dyDescent="0.3"/>
    <row r="69" spans="1:25" ht="13.5" thickBot="1" x14ac:dyDescent="0.3">
      <c r="A69" s="53" t="s">
        <v>54</v>
      </c>
      <c r="B69" s="58" t="s">
        <v>289</v>
      </c>
      <c r="C69" s="18" t="s">
        <v>723</v>
      </c>
      <c r="D69" s="18"/>
      <c r="E69" s="18"/>
      <c r="F69" s="18"/>
      <c r="G69" s="18"/>
      <c r="H69" s="18" t="s">
        <v>57</v>
      </c>
      <c r="I69" s="18"/>
      <c r="J69" s="8"/>
      <c r="K69" s="7"/>
      <c r="L69" s="18" t="s">
        <v>724</v>
      </c>
      <c r="M69" s="18"/>
      <c r="N69" s="18"/>
      <c r="O69" s="18"/>
      <c r="P69" s="18"/>
      <c r="Q69" s="18"/>
      <c r="R69" s="18"/>
      <c r="S69" s="18"/>
      <c r="T69" s="18"/>
      <c r="U69" s="18"/>
      <c r="V69" s="18"/>
      <c r="W69" s="18"/>
      <c r="X69" s="18"/>
      <c r="Y69" s="8"/>
    </row>
    <row r="70" spans="1:25" ht="51.75" thickBot="1" x14ac:dyDescent="0.3">
      <c r="A70" s="54" t="s">
        <v>59</v>
      </c>
      <c r="B70" s="19" t="s">
        <v>60</v>
      </c>
      <c r="C70" s="20" t="s">
        <v>61</v>
      </c>
      <c r="D70" s="20" t="s">
        <v>62</v>
      </c>
      <c r="E70" s="20" t="s">
        <v>63</v>
      </c>
      <c r="F70" s="20" t="s">
        <v>64</v>
      </c>
      <c r="G70" s="20" t="s">
        <v>65</v>
      </c>
      <c r="H70" s="20" t="s">
        <v>66</v>
      </c>
      <c r="I70" s="20" t="s">
        <v>67</v>
      </c>
      <c r="J70" s="21" t="s">
        <v>68</v>
      </c>
      <c r="K70" s="19" t="s">
        <v>69</v>
      </c>
      <c r="L70" s="20" t="s">
        <v>70</v>
      </c>
      <c r="M70" s="20" t="s">
        <v>71</v>
      </c>
      <c r="N70" s="20" t="s">
        <v>72</v>
      </c>
      <c r="O70" s="20" t="s">
        <v>73</v>
      </c>
      <c r="P70" s="20" t="s">
        <v>74</v>
      </c>
      <c r="Q70" s="20" t="s">
        <v>75</v>
      </c>
      <c r="R70" s="20" t="s">
        <v>76</v>
      </c>
      <c r="S70" s="20" t="s">
        <v>77</v>
      </c>
      <c r="T70" s="20" t="s">
        <v>78</v>
      </c>
      <c r="U70" s="20" t="s">
        <v>79</v>
      </c>
      <c r="V70" s="20" t="s">
        <v>80</v>
      </c>
      <c r="W70" s="20" t="s">
        <v>81</v>
      </c>
      <c r="X70" s="20" t="s">
        <v>82</v>
      </c>
      <c r="Y70" s="21" t="s">
        <v>83</v>
      </c>
    </row>
    <row r="71" spans="1:25" ht="114.75" x14ac:dyDescent="0.25">
      <c r="A71" s="55" t="s">
        <v>725</v>
      </c>
      <c r="B71" s="9">
        <v>1</v>
      </c>
      <c r="C71" s="22" t="s">
        <v>726</v>
      </c>
      <c r="D71" s="22" t="s">
        <v>727</v>
      </c>
      <c r="E71" s="22" t="s">
        <v>728</v>
      </c>
      <c r="F71" s="22" t="s">
        <v>729</v>
      </c>
      <c r="G71" s="22" t="s">
        <v>87</v>
      </c>
      <c r="H71" s="23" t="s">
        <v>88</v>
      </c>
      <c r="I71" s="24">
        <v>15</v>
      </c>
      <c r="J71" s="59"/>
      <c r="K71" s="9">
        <v>1</v>
      </c>
      <c r="L71" s="25"/>
      <c r="M71" s="26"/>
      <c r="N71" s="27">
        <f>IF(M71&gt;0,ROUND(L71/M71,4),0)</f>
        <v>0</v>
      </c>
      <c r="O71" s="28"/>
      <c r="P71" s="29"/>
      <c r="Q71" s="27">
        <f>ROUND(ROUND(N71,4)*(1-O71),4)</f>
        <v>0</v>
      </c>
      <c r="R71" s="27">
        <f>ROUND(ROUND(Q71,4)*(1+P71),4)</f>
        <v>0</v>
      </c>
      <c r="S71" s="27">
        <f>ROUND($I71*Q71,4)</f>
        <v>0</v>
      </c>
      <c r="T71" s="27">
        <f>ROUND($I71*R71,4)</f>
        <v>0</v>
      </c>
      <c r="U71" s="30"/>
      <c r="V71" s="30"/>
      <c r="W71" s="30"/>
      <c r="X71" s="30"/>
      <c r="Y71" s="31"/>
    </row>
    <row r="72" spans="1:25" ht="114.75" x14ac:dyDescent="0.25">
      <c r="A72" s="56" t="s">
        <v>730</v>
      </c>
      <c r="B72" s="11">
        <v>2</v>
      </c>
      <c r="C72" s="32" t="s">
        <v>731</v>
      </c>
      <c r="D72" s="32" t="s">
        <v>727</v>
      </c>
      <c r="E72" s="32" t="s">
        <v>728</v>
      </c>
      <c r="F72" s="32" t="s">
        <v>729</v>
      </c>
      <c r="G72" s="32" t="s">
        <v>87</v>
      </c>
      <c r="H72" s="33" t="s">
        <v>88</v>
      </c>
      <c r="I72" s="34">
        <v>22</v>
      </c>
      <c r="J72" s="60"/>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114.75" x14ac:dyDescent="0.25">
      <c r="A73" s="56" t="s">
        <v>732</v>
      </c>
      <c r="B73" s="11">
        <v>3</v>
      </c>
      <c r="C73" s="32" t="s">
        <v>733</v>
      </c>
      <c r="D73" s="32" t="s">
        <v>727</v>
      </c>
      <c r="E73" s="32" t="s">
        <v>728</v>
      </c>
      <c r="F73" s="32" t="s">
        <v>729</v>
      </c>
      <c r="G73" s="32" t="s">
        <v>87</v>
      </c>
      <c r="H73" s="33" t="s">
        <v>88</v>
      </c>
      <c r="I73" s="34">
        <v>15</v>
      </c>
      <c r="J73" s="60"/>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114.75" x14ac:dyDescent="0.25">
      <c r="A74" s="56" t="s">
        <v>734</v>
      </c>
      <c r="B74" s="11">
        <v>4</v>
      </c>
      <c r="C74" s="32" t="s">
        <v>735</v>
      </c>
      <c r="D74" s="32" t="s">
        <v>727</v>
      </c>
      <c r="E74" s="32" t="s">
        <v>728</v>
      </c>
      <c r="F74" s="32" t="s">
        <v>729</v>
      </c>
      <c r="G74" s="32" t="s">
        <v>87</v>
      </c>
      <c r="H74" s="33" t="s">
        <v>88</v>
      </c>
      <c r="I74" s="34">
        <v>7</v>
      </c>
      <c r="J74" s="60"/>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51" x14ac:dyDescent="0.25">
      <c r="A75" s="56" t="s">
        <v>736</v>
      </c>
      <c r="B75" s="11">
        <v>5</v>
      </c>
      <c r="C75" s="32" t="s">
        <v>737</v>
      </c>
      <c r="D75" s="32" t="s">
        <v>738</v>
      </c>
      <c r="E75" s="32" t="s">
        <v>87</v>
      </c>
      <c r="F75" s="32" t="s">
        <v>87</v>
      </c>
      <c r="G75" s="32" t="s">
        <v>87</v>
      </c>
      <c r="H75" s="33" t="s">
        <v>88</v>
      </c>
      <c r="I75" s="34">
        <v>15</v>
      </c>
      <c r="J75" s="60"/>
      <c r="K75" s="11">
        <v>1</v>
      </c>
      <c r="L75" s="35"/>
      <c r="M75" s="36"/>
      <c r="N75" s="37">
        <f>IF(M75&gt;0,ROUND(L75/M75,4),0)</f>
        <v>0</v>
      </c>
      <c r="O75" s="38"/>
      <c r="P75" s="39"/>
      <c r="Q75" s="37">
        <f>ROUND(ROUND(N75,4)*(1-O75),4)</f>
        <v>0</v>
      </c>
      <c r="R75" s="37">
        <f>ROUND(ROUND(Q75,4)*(1+P75),4)</f>
        <v>0</v>
      </c>
      <c r="S75" s="37">
        <f>ROUND($I75*Q75,4)</f>
        <v>0</v>
      </c>
      <c r="T75" s="37">
        <f>ROUND($I75*R75,4)</f>
        <v>0</v>
      </c>
      <c r="U75" s="40"/>
      <c r="V75" s="40"/>
      <c r="W75" s="40"/>
      <c r="X75" s="40"/>
      <c r="Y75" s="41"/>
    </row>
    <row r="76" spans="1:25" ht="39" thickBot="1" x14ac:dyDescent="0.3">
      <c r="A76" s="57" t="s">
        <v>739</v>
      </c>
      <c r="B76" s="13">
        <v>6</v>
      </c>
      <c r="C76" s="43" t="s">
        <v>740</v>
      </c>
      <c r="D76" s="43" t="s">
        <v>741</v>
      </c>
      <c r="E76" s="43" t="s">
        <v>87</v>
      </c>
      <c r="F76" s="43" t="s">
        <v>87</v>
      </c>
      <c r="G76" s="43" t="s">
        <v>87</v>
      </c>
      <c r="H76" s="44" t="s">
        <v>88</v>
      </c>
      <c r="I76" s="45">
        <v>15</v>
      </c>
      <c r="J76" s="61"/>
      <c r="K76" s="13">
        <v>1</v>
      </c>
      <c r="L76" s="46"/>
      <c r="M76" s="47"/>
      <c r="N76" s="48">
        <f>IF(M76&gt;0,ROUND(L76/M76,4),0)</f>
        <v>0</v>
      </c>
      <c r="O76" s="49"/>
      <c r="P76" s="50"/>
      <c r="Q76" s="48">
        <f>ROUND(ROUND(N76,4)*(1-O76),4)</f>
        <v>0</v>
      </c>
      <c r="R76" s="48">
        <f>ROUND(ROUND(Q76,4)*(1+P76),4)</f>
        <v>0</v>
      </c>
      <c r="S76" s="48">
        <f>ROUND($I76*Q76,4)</f>
        <v>0</v>
      </c>
      <c r="T76" s="48">
        <f>ROUND($I76*R76,4)</f>
        <v>0</v>
      </c>
      <c r="U76" s="51"/>
      <c r="V76" s="51"/>
      <c r="W76" s="51"/>
      <c r="X76" s="51"/>
      <c r="Y76" s="52"/>
    </row>
    <row r="77" spans="1:25" ht="13.5" thickBot="1" x14ac:dyDescent="0.3">
      <c r="R77" s="62" t="s">
        <v>139</v>
      </c>
      <c r="S77" s="63">
        <f>SUM(S71:S76)</f>
        <v>0</v>
      </c>
      <c r="T77" s="64">
        <f>SUM(T71:T76)</f>
        <v>0</v>
      </c>
    </row>
    <row r="79" spans="1:25" ht="13.5" thickBot="1" x14ac:dyDescent="0.3"/>
    <row r="80" spans="1:25" ht="13.5" thickBot="1" x14ac:dyDescent="0.3">
      <c r="A80" s="53" t="s">
        <v>54</v>
      </c>
      <c r="B80" s="58" t="s">
        <v>313</v>
      </c>
      <c r="C80" s="18" t="s">
        <v>742</v>
      </c>
      <c r="D80" s="18"/>
      <c r="E80" s="18"/>
      <c r="F80" s="18"/>
      <c r="G80" s="18"/>
      <c r="H80" s="18" t="s">
        <v>57</v>
      </c>
      <c r="I80" s="18"/>
      <c r="J80" s="8"/>
      <c r="K80" s="7"/>
      <c r="L80" s="18" t="s">
        <v>743</v>
      </c>
      <c r="M80" s="18"/>
      <c r="N80" s="18"/>
      <c r="O80" s="18"/>
      <c r="P80" s="18"/>
      <c r="Q80" s="18"/>
      <c r="R80" s="18"/>
      <c r="S80" s="18"/>
      <c r="T80" s="18"/>
      <c r="U80" s="18"/>
      <c r="V80" s="18"/>
      <c r="W80" s="18"/>
      <c r="X80" s="18"/>
      <c r="Y80" s="8"/>
    </row>
    <row r="81" spans="1:25" ht="51.75" thickBot="1" x14ac:dyDescent="0.3">
      <c r="A81" s="54" t="s">
        <v>59</v>
      </c>
      <c r="B81" s="19" t="s">
        <v>60</v>
      </c>
      <c r="C81" s="20" t="s">
        <v>61</v>
      </c>
      <c r="D81" s="20" t="s">
        <v>62</v>
      </c>
      <c r="E81" s="20" t="s">
        <v>63</v>
      </c>
      <c r="F81" s="20" t="s">
        <v>64</v>
      </c>
      <c r="G81" s="20" t="s">
        <v>65</v>
      </c>
      <c r="H81" s="20" t="s">
        <v>66</v>
      </c>
      <c r="I81" s="20" t="s">
        <v>67</v>
      </c>
      <c r="J81" s="21" t="s">
        <v>68</v>
      </c>
      <c r="K81" s="19" t="s">
        <v>69</v>
      </c>
      <c r="L81" s="20" t="s">
        <v>70</v>
      </c>
      <c r="M81" s="20" t="s">
        <v>71</v>
      </c>
      <c r="N81" s="20" t="s">
        <v>72</v>
      </c>
      <c r="O81" s="20" t="s">
        <v>73</v>
      </c>
      <c r="P81" s="20" t="s">
        <v>74</v>
      </c>
      <c r="Q81" s="20" t="s">
        <v>75</v>
      </c>
      <c r="R81" s="20" t="s">
        <v>76</v>
      </c>
      <c r="S81" s="20" t="s">
        <v>77</v>
      </c>
      <c r="T81" s="20" t="s">
        <v>78</v>
      </c>
      <c r="U81" s="20" t="s">
        <v>79</v>
      </c>
      <c r="V81" s="20" t="s">
        <v>80</v>
      </c>
      <c r="W81" s="20" t="s">
        <v>81</v>
      </c>
      <c r="X81" s="20" t="s">
        <v>82</v>
      </c>
      <c r="Y81" s="21" t="s">
        <v>83</v>
      </c>
    </row>
    <row r="82" spans="1:25" ht="76.5" x14ac:dyDescent="0.25">
      <c r="A82" s="55" t="s">
        <v>744</v>
      </c>
      <c r="B82" s="9">
        <v>1</v>
      </c>
      <c r="C82" s="22" t="s">
        <v>745</v>
      </c>
      <c r="D82" s="22" t="s">
        <v>746</v>
      </c>
      <c r="E82" s="22" t="s">
        <v>747</v>
      </c>
      <c r="F82" s="22" t="s">
        <v>87</v>
      </c>
      <c r="G82" s="22" t="s">
        <v>87</v>
      </c>
      <c r="H82" s="23" t="s">
        <v>88</v>
      </c>
      <c r="I82" s="24">
        <v>300</v>
      </c>
      <c r="J82" s="59"/>
      <c r="K82" s="9">
        <v>1</v>
      </c>
      <c r="L82" s="25"/>
      <c r="M82" s="26"/>
      <c r="N82" s="27">
        <f>IF(M82&gt;0,ROUND(L82/M82,4),0)</f>
        <v>0</v>
      </c>
      <c r="O82" s="28"/>
      <c r="P82" s="29"/>
      <c r="Q82" s="27">
        <f>ROUND(ROUND(N82,4)*(1-O82),4)</f>
        <v>0</v>
      </c>
      <c r="R82" s="27">
        <f>ROUND(ROUND(Q82,4)*(1+P82),4)</f>
        <v>0</v>
      </c>
      <c r="S82" s="27">
        <f>ROUND($I82*Q82,4)</f>
        <v>0</v>
      </c>
      <c r="T82" s="27">
        <f>ROUND($I82*R82,4)</f>
        <v>0</v>
      </c>
      <c r="U82" s="30"/>
      <c r="V82" s="30"/>
      <c r="W82" s="30"/>
      <c r="X82" s="30"/>
      <c r="Y82" s="31"/>
    </row>
    <row r="83" spans="1:25" ht="114.75" x14ac:dyDescent="0.25">
      <c r="A83" s="56" t="s">
        <v>238</v>
      </c>
      <c r="B83" s="11">
        <v>2</v>
      </c>
      <c r="C83" s="32" t="s">
        <v>748</v>
      </c>
      <c r="D83" s="32" t="s">
        <v>749</v>
      </c>
      <c r="E83" s="32" t="s">
        <v>747</v>
      </c>
      <c r="F83" s="32" t="s">
        <v>87</v>
      </c>
      <c r="G83" s="32" t="s">
        <v>87</v>
      </c>
      <c r="H83" s="33" t="s">
        <v>88</v>
      </c>
      <c r="I83" s="34">
        <v>15</v>
      </c>
      <c r="J83" s="60"/>
      <c r="K83" s="11">
        <v>1</v>
      </c>
      <c r="L83" s="35"/>
      <c r="M83" s="36"/>
      <c r="N83" s="37">
        <f>IF(M83&gt;0,ROUND(L83/M83,4),0)</f>
        <v>0</v>
      </c>
      <c r="O83" s="38"/>
      <c r="P83" s="39"/>
      <c r="Q83" s="37">
        <f>ROUND(ROUND(N83,4)*(1-O83),4)</f>
        <v>0</v>
      </c>
      <c r="R83" s="37">
        <f>ROUND(ROUND(Q83,4)*(1+P83),4)</f>
        <v>0</v>
      </c>
      <c r="S83" s="37">
        <f>ROUND($I83*Q83,4)</f>
        <v>0</v>
      </c>
      <c r="T83" s="37">
        <f>ROUND($I83*R83,4)</f>
        <v>0</v>
      </c>
      <c r="U83" s="40"/>
      <c r="V83" s="40"/>
      <c r="W83" s="40"/>
      <c r="X83" s="40"/>
      <c r="Y83" s="41"/>
    </row>
    <row r="84" spans="1:25" ht="216.75" x14ac:dyDescent="0.25">
      <c r="A84" s="56" t="s">
        <v>428</v>
      </c>
      <c r="B84" s="11">
        <v>3</v>
      </c>
      <c r="C84" s="32" t="s">
        <v>750</v>
      </c>
      <c r="D84" s="32" t="s">
        <v>751</v>
      </c>
      <c r="E84" s="32" t="s">
        <v>747</v>
      </c>
      <c r="F84" s="32" t="s">
        <v>87</v>
      </c>
      <c r="G84" s="32" t="s">
        <v>87</v>
      </c>
      <c r="H84" s="33" t="s">
        <v>88</v>
      </c>
      <c r="I84" s="34">
        <v>150</v>
      </c>
      <c r="J84" s="60"/>
      <c r="K84" s="11">
        <v>1</v>
      </c>
      <c r="L84" s="35"/>
      <c r="M84" s="36"/>
      <c r="N84" s="37">
        <f>IF(M84&gt;0,ROUND(L84/M84,4),0)</f>
        <v>0</v>
      </c>
      <c r="O84" s="38"/>
      <c r="P84" s="39"/>
      <c r="Q84" s="37">
        <f>ROUND(ROUND(N84,4)*(1-O84),4)</f>
        <v>0</v>
      </c>
      <c r="R84" s="37">
        <f>ROUND(ROUND(Q84,4)*(1+P84),4)</f>
        <v>0</v>
      </c>
      <c r="S84" s="37">
        <f>ROUND($I84*Q84,4)</f>
        <v>0</v>
      </c>
      <c r="T84" s="37">
        <f>ROUND($I84*R84,4)</f>
        <v>0</v>
      </c>
      <c r="U84" s="40"/>
      <c r="V84" s="40"/>
      <c r="W84" s="40"/>
      <c r="X84" s="40"/>
      <c r="Y84" s="41"/>
    </row>
    <row r="85" spans="1:25" ht="216.75" x14ac:dyDescent="0.25">
      <c r="A85" s="56" t="s">
        <v>752</v>
      </c>
      <c r="B85" s="11">
        <v>4</v>
      </c>
      <c r="C85" s="32" t="s">
        <v>753</v>
      </c>
      <c r="D85" s="32" t="s">
        <v>754</v>
      </c>
      <c r="E85" s="32" t="s">
        <v>747</v>
      </c>
      <c r="F85" s="32" t="s">
        <v>87</v>
      </c>
      <c r="G85" s="32" t="s">
        <v>87</v>
      </c>
      <c r="H85" s="33" t="s">
        <v>88</v>
      </c>
      <c r="I85" s="34">
        <v>225</v>
      </c>
      <c r="J85" s="60"/>
      <c r="K85" s="11">
        <v>1</v>
      </c>
      <c r="L85" s="35"/>
      <c r="M85" s="36"/>
      <c r="N85" s="37">
        <f>IF(M85&gt;0,ROUND(L85/M85,4),0)</f>
        <v>0</v>
      </c>
      <c r="O85" s="38"/>
      <c r="P85" s="39"/>
      <c r="Q85" s="37">
        <f>ROUND(ROUND(N85,4)*(1-O85),4)</f>
        <v>0</v>
      </c>
      <c r="R85" s="37">
        <f>ROUND(ROUND(Q85,4)*(1+P85),4)</f>
        <v>0</v>
      </c>
      <c r="S85" s="37">
        <f>ROUND($I85*Q85,4)</f>
        <v>0</v>
      </c>
      <c r="T85" s="37">
        <f>ROUND($I85*R85,4)</f>
        <v>0</v>
      </c>
      <c r="U85" s="40"/>
      <c r="V85" s="40"/>
      <c r="W85" s="40"/>
      <c r="X85" s="40"/>
      <c r="Y85" s="41"/>
    </row>
    <row r="86" spans="1:25" ht="216.75" x14ac:dyDescent="0.25">
      <c r="A86" s="56" t="s">
        <v>755</v>
      </c>
      <c r="B86" s="11">
        <v>5</v>
      </c>
      <c r="C86" s="32" t="s">
        <v>756</v>
      </c>
      <c r="D86" s="32" t="s">
        <v>757</v>
      </c>
      <c r="E86" s="32" t="s">
        <v>87</v>
      </c>
      <c r="F86" s="32" t="s">
        <v>87</v>
      </c>
      <c r="G86" s="32" t="s">
        <v>87</v>
      </c>
      <c r="H86" s="33" t="s">
        <v>88</v>
      </c>
      <c r="I86" s="34">
        <v>30</v>
      </c>
      <c r="J86" s="60"/>
      <c r="K86" s="11">
        <v>1</v>
      </c>
      <c r="L86" s="35"/>
      <c r="M86" s="36"/>
      <c r="N86" s="37">
        <f>IF(M86&gt;0,ROUND(L86/M86,4),0)</f>
        <v>0</v>
      </c>
      <c r="O86" s="38"/>
      <c r="P86" s="39"/>
      <c r="Q86" s="37">
        <f>ROUND(ROUND(N86,4)*(1-O86),4)</f>
        <v>0</v>
      </c>
      <c r="R86" s="37">
        <f>ROUND(ROUND(Q86,4)*(1+P86),4)</f>
        <v>0</v>
      </c>
      <c r="S86" s="37">
        <f>ROUND($I86*Q86,4)</f>
        <v>0</v>
      </c>
      <c r="T86" s="37">
        <f>ROUND($I86*R86,4)</f>
        <v>0</v>
      </c>
      <c r="U86" s="40"/>
      <c r="V86" s="40"/>
      <c r="W86" s="40"/>
      <c r="X86" s="40"/>
      <c r="Y86" s="41"/>
    </row>
    <row r="87" spans="1:25" ht="76.5" x14ac:dyDescent="0.25">
      <c r="A87" s="56" t="s">
        <v>758</v>
      </c>
      <c r="B87" s="11">
        <v>6</v>
      </c>
      <c r="C87" s="32" t="s">
        <v>759</v>
      </c>
      <c r="D87" s="32" t="s">
        <v>760</v>
      </c>
      <c r="E87" s="32" t="s">
        <v>747</v>
      </c>
      <c r="F87" s="32" t="s">
        <v>87</v>
      </c>
      <c r="G87" s="32" t="s">
        <v>87</v>
      </c>
      <c r="H87" s="33" t="s">
        <v>88</v>
      </c>
      <c r="I87" s="34">
        <v>15</v>
      </c>
      <c r="J87" s="60"/>
      <c r="K87" s="11">
        <v>1</v>
      </c>
      <c r="L87" s="35"/>
      <c r="M87" s="36"/>
      <c r="N87" s="37">
        <f>IF(M87&gt;0,ROUND(L87/M87,4),0)</f>
        <v>0</v>
      </c>
      <c r="O87" s="38"/>
      <c r="P87" s="39"/>
      <c r="Q87" s="37">
        <f>ROUND(ROUND(N87,4)*(1-O87),4)</f>
        <v>0</v>
      </c>
      <c r="R87" s="37">
        <f>ROUND(ROUND(Q87,4)*(1+P87),4)</f>
        <v>0</v>
      </c>
      <c r="S87" s="37">
        <f>ROUND($I87*Q87,4)</f>
        <v>0</v>
      </c>
      <c r="T87" s="37">
        <f>ROUND($I87*R87,4)</f>
        <v>0</v>
      </c>
      <c r="U87" s="40"/>
      <c r="V87" s="40"/>
      <c r="W87" s="40"/>
      <c r="X87" s="40"/>
      <c r="Y87" s="41"/>
    </row>
    <row r="88" spans="1:25" ht="39" thickBot="1" x14ac:dyDescent="0.3">
      <c r="A88" s="57" t="s">
        <v>87</v>
      </c>
      <c r="B88" s="13">
        <v>7</v>
      </c>
      <c r="C88" s="43" t="s">
        <v>761</v>
      </c>
      <c r="D88" s="43" t="s">
        <v>762</v>
      </c>
      <c r="E88" s="43" t="s">
        <v>87</v>
      </c>
      <c r="F88" s="43" t="s">
        <v>87</v>
      </c>
      <c r="G88" s="43" t="s">
        <v>87</v>
      </c>
      <c r="H88" s="44" t="s">
        <v>88</v>
      </c>
      <c r="I88" s="45">
        <v>45</v>
      </c>
      <c r="J88" s="61"/>
      <c r="K88" s="13">
        <v>1</v>
      </c>
      <c r="L88" s="46"/>
      <c r="M88" s="47"/>
      <c r="N88" s="48">
        <f>IF(M88&gt;0,ROUND(L88/M88,4),0)</f>
        <v>0</v>
      </c>
      <c r="O88" s="49"/>
      <c r="P88" s="50"/>
      <c r="Q88" s="48">
        <f>ROUND(ROUND(N88,4)*(1-O88),4)</f>
        <v>0</v>
      </c>
      <c r="R88" s="48">
        <f>ROUND(ROUND(Q88,4)*(1+P88),4)</f>
        <v>0</v>
      </c>
      <c r="S88" s="48">
        <f>ROUND($I88*Q88,4)</f>
        <v>0</v>
      </c>
      <c r="T88" s="48">
        <f>ROUND($I88*R88,4)</f>
        <v>0</v>
      </c>
      <c r="U88" s="51"/>
      <c r="V88" s="51"/>
      <c r="W88" s="51"/>
      <c r="X88" s="51"/>
      <c r="Y88" s="52"/>
    </row>
    <row r="89" spans="1:25" ht="13.5" thickBot="1" x14ac:dyDescent="0.3">
      <c r="R89" s="62" t="s">
        <v>139</v>
      </c>
      <c r="S89" s="63">
        <f>SUM(S82:S88)</f>
        <v>0</v>
      </c>
      <c r="T89" s="64">
        <f>SUM(T82:T88)</f>
        <v>0</v>
      </c>
    </row>
    <row r="91" spans="1:25" ht="13.5" thickBot="1" x14ac:dyDescent="0.3"/>
    <row r="92" spans="1:25" ht="13.5" thickBot="1" x14ac:dyDescent="0.3">
      <c r="A92" s="53" t="s">
        <v>54</v>
      </c>
      <c r="B92" s="58" t="s">
        <v>467</v>
      </c>
      <c r="C92" s="18" t="s">
        <v>763</v>
      </c>
      <c r="D92" s="18"/>
      <c r="E92" s="18"/>
      <c r="F92" s="18"/>
      <c r="G92" s="18"/>
      <c r="H92" s="18" t="s">
        <v>57</v>
      </c>
      <c r="I92" s="18"/>
      <c r="J92" s="8"/>
      <c r="K92" s="7"/>
      <c r="L92" s="18" t="s">
        <v>764</v>
      </c>
      <c r="M92" s="18"/>
      <c r="N92" s="18"/>
      <c r="O92" s="18"/>
      <c r="P92" s="18"/>
      <c r="Q92" s="18"/>
      <c r="R92" s="18"/>
      <c r="S92" s="18"/>
      <c r="T92" s="18"/>
      <c r="U92" s="18"/>
      <c r="V92" s="18"/>
      <c r="W92" s="18"/>
      <c r="X92" s="18"/>
      <c r="Y92" s="8"/>
    </row>
    <row r="93" spans="1:25" ht="51.75" thickBot="1" x14ac:dyDescent="0.3">
      <c r="A93" s="54" t="s">
        <v>59</v>
      </c>
      <c r="B93" s="19" t="s">
        <v>60</v>
      </c>
      <c r="C93" s="20" t="s">
        <v>61</v>
      </c>
      <c r="D93" s="20" t="s">
        <v>62</v>
      </c>
      <c r="E93" s="20" t="s">
        <v>63</v>
      </c>
      <c r="F93" s="20" t="s">
        <v>64</v>
      </c>
      <c r="G93" s="20" t="s">
        <v>65</v>
      </c>
      <c r="H93" s="20" t="s">
        <v>66</v>
      </c>
      <c r="I93" s="20" t="s">
        <v>67</v>
      </c>
      <c r="J93" s="21" t="s">
        <v>68</v>
      </c>
      <c r="K93" s="19" t="s">
        <v>69</v>
      </c>
      <c r="L93" s="20" t="s">
        <v>70</v>
      </c>
      <c r="M93" s="20" t="s">
        <v>71</v>
      </c>
      <c r="N93" s="20" t="s">
        <v>72</v>
      </c>
      <c r="O93" s="20" t="s">
        <v>73</v>
      </c>
      <c r="P93" s="20" t="s">
        <v>74</v>
      </c>
      <c r="Q93" s="20" t="s">
        <v>75</v>
      </c>
      <c r="R93" s="20" t="s">
        <v>76</v>
      </c>
      <c r="S93" s="20" t="s">
        <v>77</v>
      </c>
      <c r="T93" s="20" t="s">
        <v>78</v>
      </c>
      <c r="U93" s="20" t="s">
        <v>79</v>
      </c>
      <c r="V93" s="20" t="s">
        <v>80</v>
      </c>
      <c r="W93" s="20" t="s">
        <v>81</v>
      </c>
      <c r="X93" s="20" t="s">
        <v>82</v>
      </c>
      <c r="Y93" s="21" t="s">
        <v>83</v>
      </c>
    </row>
    <row r="94" spans="1:25" ht="51.75" thickBot="1" x14ac:dyDescent="0.3">
      <c r="A94" s="78" t="s">
        <v>765</v>
      </c>
      <c r="B94" s="79">
        <v>1</v>
      </c>
      <c r="C94" s="68" t="s">
        <v>766</v>
      </c>
      <c r="D94" s="68" t="s">
        <v>767</v>
      </c>
      <c r="E94" s="68" t="s">
        <v>87</v>
      </c>
      <c r="F94" s="68" t="s">
        <v>87</v>
      </c>
      <c r="G94" s="68" t="s">
        <v>87</v>
      </c>
      <c r="H94" s="69" t="s">
        <v>88</v>
      </c>
      <c r="I94" s="70">
        <v>150</v>
      </c>
      <c r="J94" s="80"/>
      <c r="K94" s="79">
        <v>1</v>
      </c>
      <c r="L94" s="71"/>
      <c r="M94" s="72"/>
      <c r="N94" s="73">
        <f>IF(M94&gt;0,ROUND(L94/M94,4),0)</f>
        <v>0</v>
      </c>
      <c r="O94" s="74"/>
      <c r="P94" s="75"/>
      <c r="Q94" s="73">
        <f>ROUND(ROUND(N94,4)*(1-O94),4)</f>
        <v>0</v>
      </c>
      <c r="R94" s="73">
        <f>ROUND(ROUND(Q94,4)*(1+P94),4)</f>
        <v>0</v>
      </c>
      <c r="S94" s="73">
        <f>ROUND($I94*Q94,4)</f>
        <v>0</v>
      </c>
      <c r="T94" s="73">
        <f>ROUND($I94*R94,4)</f>
        <v>0</v>
      </c>
      <c r="U94" s="76"/>
      <c r="V94" s="76"/>
      <c r="W94" s="76"/>
      <c r="X94" s="76"/>
      <c r="Y94" s="77"/>
    </row>
    <row r="95" spans="1:25" ht="13.5" thickBot="1" x14ac:dyDescent="0.3">
      <c r="R95" s="62" t="s">
        <v>139</v>
      </c>
      <c r="S95" s="63">
        <f>SUM(S94:S94)</f>
        <v>0</v>
      </c>
      <c r="T95" s="64">
        <f>SUM(T94:T94)</f>
        <v>0</v>
      </c>
    </row>
    <row r="97" spans="1:25" ht="13.5" thickBot="1" x14ac:dyDescent="0.3"/>
    <row r="98" spans="1:25" ht="13.5" thickBot="1" x14ac:dyDescent="0.3">
      <c r="A98" s="53" t="s">
        <v>54</v>
      </c>
      <c r="B98" s="58" t="s">
        <v>475</v>
      </c>
      <c r="C98" s="18" t="s">
        <v>768</v>
      </c>
      <c r="D98" s="18"/>
      <c r="E98" s="18"/>
      <c r="F98" s="18"/>
      <c r="G98" s="18"/>
      <c r="H98" s="18" t="s">
        <v>57</v>
      </c>
      <c r="I98" s="18"/>
      <c r="J98" s="8"/>
      <c r="K98" s="7"/>
      <c r="L98" s="18" t="s">
        <v>769</v>
      </c>
      <c r="M98" s="18"/>
      <c r="N98" s="18"/>
      <c r="O98" s="18"/>
      <c r="P98" s="18"/>
      <c r="Q98" s="18"/>
      <c r="R98" s="18"/>
      <c r="S98" s="18"/>
      <c r="T98" s="18"/>
      <c r="U98" s="18"/>
      <c r="V98" s="18"/>
      <c r="W98" s="18"/>
      <c r="X98" s="18"/>
      <c r="Y98" s="8"/>
    </row>
    <row r="99" spans="1:25" ht="51.75" thickBot="1" x14ac:dyDescent="0.3">
      <c r="A99" s="54" t="s">
        <v>59</v>
      </c>
      <c r="B99" s="19" t="s">
        <v>60</v>
      </c>
      <c r="C99" s="20" t="s">
        <v>61</v>
      </c>
      <c r="D99" s="20" t="s">
        <v>62</v>
      </c>
      <c r="E99" s="20" t="s">
        <v>63</v>
      </c>
      <c r="F99" s="20" t="s">
        <v>64</v>
      </c>
      <c r="G99" s="20" t="s">
        <v>65</v>
      </c>
      <c r="H99" s="20" t="s">
        <v>66</v>
      </c>
      <c r="I99" s="20" t="s">
        <v>67</v>
      </c>
      <c r="J99" s="21" t="s">
        <v>68</v>
      </c>
      <c r="K99" s="19" t="s">
        <v>69</v>
      </c>
      <c r="L99" s="20" t="s">
        <v>70</v>
      </c>
      <c r="M99" s="20" t="s">
        <v>71</v>
      </c>
      <c r="N99" s="20" t="s">
        <v>72</v>
      </c>
      <c r="O99" s="20" t="s">
        <v>73</v>
      </c>
      <c r="P99" s="20" t="s">
        <v>74</v>
      </c>
      <c r="Q99" s="20" t="s">
        <v>75</v>
      </c>
      <c r="R99" s="20" t="s">
        <v>76</v>
      </c>
      <c r="S99" s="20" t="s">
        <v>77</v>
      </c>
      <c r="T99" s="20" t="s">
        <v>78</v>
      </c>
      <c r="U99" s="20" t="s">
        <v>79</v>
      </c>
      <c r="V99" s="20" t="s">
        <v>80</v>
      </c>
      <c r="W99" s="20" t="s">
        <v>81</v>
      </c>
      <c r="X99" s="20" t="s">
        <v>82</v>
      </c>
      <c r="Y99" s="21" t="s">
        <v>83</v>
      </c>
    </row>
    <row r="100" spans="1:25" ht="51" x14ac:dyDescent="0.25">
      <c r="A100" s="55" t="s">
        <v>770</v>
      </c>
      <c r="B100" s="9">
        <v>1</v>
      </c>
      <c r="C100" s="22" t="s">
        <v>771</v>
      </c>
      <c r="D100" s="22" t="s">
        <v>772</v>
      </c>
      <c r="E100" s="22" t="s">
        <v>87</v>
      </c>
      <c r="F100" s="22" t="s">
        <v>87</v>
      </c>
      <c r="G100" s="22" t="s">
        <v>87</v>
      </c>
      <c r="H100" s="23" t="s">
        <v>88</v>
      </c>
      <c r="I100" s="24">
        <v>150</v>
      </c>
      <c r="J100" s="59"/>
      <c r="K100" s="9">
        <v>1</v>
      </c>
      <c r="L100" s="25"/>
      <c r="M100" s="26"/>
      <c r="N100" s="27">
        <f>IF(M100&gt;0,ROUND(L100/M100,4),0)</f>
        <v>0</v>
      </c>
      <c r="O100" s="28"/>
      <c r="P100" s="29"/>
      <c r="Q100" s="27">
        <f>ROUND(ROUND(N100,4)*(1-O100),4)</f>
        <v>0</v>
      </c>
      <c r="R100" s="27">
        <f>ROUND(ROUND(Q100,4)*(1+P100),4)</f>
        <v>0</v>
      </c>
      <c r="S100" s="27">
        <f>ROUND($I100*Q100,4)</f>
        <v>0</v>
      </c>
      <c r="T100" s="27">
        <f>ROUND($I100*R100,4)</f>
        <v>0</v>
      </c>
      <c r="U100" s="30"/>
      <c r="V100" s="30"/>
      <c r="W100" s="30"/>
      <c r="X100" s="30"/>
      <c r="Y100" s="31"/>
    </row>
    <row r="101" spans="1:25" ht="77.25" thickBot="1" x14ac:dyDescent="0.3">
      <c r="A101" s="57" t="s">
        <v>87</v>
      </c>
      <c r="B101" s="13">
        <v>2</v>
      </c>
      <c r="C101" s="43" t="s">
        <v>773</v>
      </c>
      <c r="D101" s="43" t="s">
        <v>774</v>
      </c>
      <c r="E101" s="43" t="s">
        <v>87</v>
      </c>
      <c r="F101" s="43" t="s">
        <v>87</v>
      </c>
      <c r="G101" s="43" t="s">
        <v>87</v>
      </c>
      <c r="H101" s="44" t="s">
        <v>88</v>
      </c>
      <c r="I101" s="45">
        <v>150</v>
      </c>
      <c r="J101" s="61"/>
      <c r="K101" s="13">
        <v>1</v>
      </c>
      <c r="L101" s="46"/>
      <c r="M101" s="47"/>
      <c r="N101" s="48">
        <f>IF(M101&gt;0,ROUND(L101/M101,4),0)</f>
        <v>0</v>
      </c>
      <c r="O101" s="49"/>
      <c r="P101" s="50"/>
      <c r="Q101" s="48">
        <f>ROUND(ROUND(N101,4)*(1-O101),4)</f>
        <v>0</v>
      </c>
      <c r="R101" s="48">
        <f>ROUND(ROUND(Q101,4)*(1+P101),4)</f>
        <v>0</v>
      </c>
      <c r="S101" s="48">
        <f>ROUND($I101*Q101,4)</f>
        <v>0</v>
      </c>
      <c r="T101" s="48">
        <f>ROUND($I101*R101,4)</f>
        <v>0</v>
      </c>
      <c r="U101" s="51"/>
      <c r="V101" s="51"/>
      <c r="W101" s="51"/>
      <c r="X101" s="51"/>
      <c r="Y101" s="52"/>
    </row>
    <row r="102" spans="1:25" ht="13.5" thickBot="1" x14ac:dyDescent="0.3">
      <c r="R102" s="62" t="s">
        <v>139</v>
      </c>
      <c r="S102" s="63">
        <f>SUM(S100:S101)</f>
        <v>0</v>
      </c>
      <c r="T102" s="64">
        <f>SUM(T100:T101)</f>
        <v>0</v>
      </c>
    </row>
  </sheetData>
  <sheetProtection algorithmName="SHA-512" hashValue="va7shJda2GEKHOm+Ha7cIPL8AgqnY2N6Ho7FBkWGaYGlNzcHzyqnCbb0AJhzxPvporpPPI8En5ExpmAMiCuA/w==" saltValue="UZ04nkBeQW0+XKGVABgMlA==" spinCount="100000" sheet="1" objects="1" scenarios="1"/>
  <pageMargins left="0.78740157021416557" right="0.78740157021416557" top="0.78740157021416557" bottom="0.78740157021416557" header="0.59055116441514754" footer="0.59055116441514754"/>
  <pageSetup paperSize="9" scale="30" fitToHeight="0" pageOrder="overThenDown" orientation="landscape" r:id="rId1"/>
  <headerFooter>
    <oddHeader>&amp;ROBR-8A</oddHeader>
    <oddFooter>&amp;LJN št. 16-34/20&amp;RStran &amp;P od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22"/>
  <sheetViews>
    <sheetView topLeftCell="B1" workbookViewId="0"/>
  </sheetViews>
  <sheetFormatPr defaultRowHeight="12.75" x14ac:dyDescent="0.25"/>
  <cols>
    <col min="1" max="1" width="15.7109375" style="1" hidden="1" customWidth="1"/>
    <col min="2" max="2" width="7.28515625" style="1" customWidth="1"/>
    <col min="3" max="3" width="45.140625" style="1" customWidth="1"/>
    <col min="4" max="4" width="34.28515625" style="1" customWidth="1"/>
    <col min="5" max="5" width="20.85546875" style="1" customWidth="1"/>
    <col min="6" max="6" width="16.14062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5" t="s">
        <v>51</v>
      </c>
    </row>
    <row r="5" spans="1:25" ht="18" x14ac:dyDescent="0.25">
      <c r="B5" s="66" t="s">
        <v>775</v>
      </c>
      <c r="C5" s="2" t="s">
        <v>776</v>
      </c>
    </row>
    <row r="7" spans="1:25" x14ac:dyDescent="0.25">
      <c r="C7" s="67" t="str">
        <f>IF('2. Podatki o ponudniku'!C5&lt;&gt;"","Naziv ponudnika: " &amp; '2. Podatki o ponudniku'!C5,"")</f>
        <v/>
      </c>
    </row>
    <row r="8" spans="1:25" x14ac:dyDescent="0.25">
      <c r="C8" s="67" t="str">
        <f>IF('2. Podatki o ponudniku'!C7&lt;&gt;"","Identifikacijska številka za DDV: " &amp; '2. Podatki o ponudniku'!C7,"")</f>
        <v/>
      </c>
    </row>
    <row r="10" spans="1:25" ht="13.5" thickBot="1" x14ac:dyDescent="0.3"/>
    <row r="11" spans="1:25" ht="13.5" thickBot="1" x14ac:dyDescent="0.3">
      <c r="A11" s="53" t="s">
        <v>54</v>
      </c>
      <c r="B11" s="58" t="s">
        <v>55</v>
      </c>
      <c r="C11" s="18" t="s">
        <v>777</v>
      </c>
      <c r="D11" s="18"/>
      <c r="E11" s="18"/>
      <c r="F11" s="18"/>
      <c r="G11" s="18"/>
      <c r="H11" s="18" t="s">
        <v>542</v>
      </c>
      <c r="I11" s="18"/>
      <c r="J11" s="8"/>
      <c r="K11" s="7"/>
      <c r="L11" s="18" t="s">
        <v>778</v>
      </c>
      <c r="M11" s="18"/>
      <c r="N11" s="18"/>
      <c r="O11" s="18"/>
      <c r="P11" s="18"/>
      <c r="Q11" s="18"/>
      <c r="R11" s="18"/>
      <c r="S11" s="18"/>
      <c r="T11" s="18"/>
      <c r="U11" s="18"/>
      <c r="V11" s="18"/>
      <c r="W11" s="18"/>
      <c r="X11" s="18"/>
      <c r="Y11" s="8"/>
    </row>
    <row r="12" spans="1:25" ht="51.75" thickBot="1" x14ac:dyDescent="0.3">
      <c r="A12" s="54"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89.25" x14ac:dyDescent="0.25">
      <c r="A13" s="55" t="s">
        <v>779</v>
      </c>
      <c r="B13" s="9">
        <v>1</v>
      </c>
      <c r="C13" s="22" t="s">
        <v>780</v>
      </c>
      <c r="D13" s="22" t="s">
        <v>781</v>
      </c>
      <c r="E13" s="22" t="s">
        <v>87</v>
      </c>
      <c r="F13" s="22" t="s">
        <v>87</v>
      </c>
      <c r="G13" s="22" t="s">
        <v>87</v>
      </c>
      <c r="H13" s="23" t="s">
        <v>88</v>
      </c>
      <c r="I13" s="24">
        <v>225</v>
      </c>
      <c r="J13" s="59"/>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89.25" x14ac:dyDescent="0.25">
      <c r="A14" s="56" t="s">
        <v>782</v>
      </c>
      <c r="B14" s="11">
        <v>2</v>
      </c>
      <c r="C14" s="32" t="s">
        <v>783</v>
      </c>
      <c r="D14" s="32" t="s">
        <v>784</v>
      </c>
      <c r="E14" s="32" t="s">
        <v>785</v>
      </c>
      <c r="F14" s="32" t="s">
        <v>87</v>
      </c>
      <c r="G14" s="32" t="s">
        <v>87</v>
      </c>
      <c r="H14" s="33" t="s">
        <v>88</v>
      </c>
      <c r="I14" s="34">
        <v>30</v>
      </c>
      <c r="J14" s="60"/>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102" x14ac:dyDescent="0.25">
      <c r="A15" s="56" t="s">
        <v>786</v>
      </c>
      <c r="B15" s="11">
        <v>3</v>
      </c>
      <c r="C15" s="32" t="s">
        <v>787</v>
      </c>
      <c r="D15" s="32" t="s">
        <v>788</v>
      </c>
      <c r="E15" s="32" t="s">
        <v>789</v>
      </c>
      <c r="F15" s="32" t="s">
        <v>87</v>
      </c>
      <c r="G15" s="32" t="s">
        <v>87</v>
      </c>
      <c r="H15" s="33" t="s">
        <v>88</v>
      </c>
      <c r="I15" s="34">
        <v>45</v>
      </c>
      <c r="J15" s="60"/>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89.25" x14ac:dyDescent="0.25">
      <c r="A16" s="56" t="s">
        <v>790</v>
      </c>
      <c r="B16" s="11">
        <v>4</v>
      </c>
      <c r="C16" s="32" t="s">
        <v>791</v>
      </c>
      <c r="D16" s="32" t="s">
        <v>792</v>
      </c>
      <c r="E16" s="32" t="s">
        <v>793</v>
      </c>
      <c r="F16" s="32" t="s">
        <v>794</v>
      </c>
      <c r="G16" s="32" t="s">
        <v>87</v>
      </c>
      <c r="H16" s="33" t="s">
        <v>88</v>
      </c>
      <c r="I16" s="34">
        <v>90</v>
      </c>
      <c r="J16" s="60"/>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89.25" x14ac:dyDescent="0.25">
      <c r="A17" s="56" t="s">
        <v>795</v>
      </c>
      <c r="B17" s="11">
        <v>5</v>
      </c>
      <c r="C17" s="32" t="s">
        <v>796</v>
      </c>
      <c r="D17" s="32" t="s">
        <v>797</v>
      </c>
      <c r="E17" s="32" t="s">
        <v>798</v>
      </c>
      <c r="F17" s="32" t="s">
        <v>87</v>
      </c>
      <c r="G17" s="32" t="s">
        <v>87</v>
      </c>
      <c r="H17" s="33" t="s">
        <v>88</v>
      </c>
      <c r="I17" s="34">
        <v>150</v>
      </c>
      <c r="J17" s="60"/>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63.75" x14ac:dyDescent="0.25">
      <c r="A18" s="56" t="s">
        <v>799</v>
      </c>
      <c r="B18" s="11">
        <v>6</v>
      </c>
      <c r="C18" s="32" t="s">
        <v>796</v>
      </c>
      <c r="D18" s="32" t="s">
        <v>800</v>
      </c>
      <c r="E18" s="32" t="s">
        <v>801</v>
      </c>
      <c r="F18" s="32" t="s">
        <v>87</v>
      </c>
      <c r="G18" s="32" t="s">
        <v>87</v>
      </c>
      <c r="H18" s="33" t="s">
        <v>88</v>
      </c>
      <c r="I18" s="34">
        <v>45</v>
      </c>
      <c r="J18" s="60"/>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153" x14ac:dyDescent="0.25">
      <c r="A19" s="56" t="s">
        <v>802</v>
      </c>
      <c r="B19" s="11">
        <v>7</v>
      </c>
      <c r="C19" s="32" t="s">
        <v>796</v>
      </c>
      <c r="D19" s="32" t="s">
        <v>803</v>
      </c>
      <c r="E19" s="32" t="s">
        <v>87</v>
      </c>
      <c r="F19" s="32" t="s">
        <v>87</v>
      </c>
      <c r="G19" s="32" t="s">
        <v>87</v>
      </c>
      <c r="H19" s="33" t="s">
        <v>88</v>
      </c>
      <c r="I19" s="34">
        <v>75</v>
      </c>
      <c r="J19" s="60"/>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140.25" x14ac:dyDescent="0.25">
      <c r="A20" s="56" t="s">
        <v>802</v>
      </c>
      <c r="B20" s="11">
        <v>8</v>
      </c>
      <c r="C20" s="32" t="s">
        <v>804</v>
      </c>
      <c r="D20" s="32" t="s">
        <v>805</v>
      </c>
      <c r="E20" s="32" t="s">
        <v>87</v>
      </c>
      <c r="F20" s="32" t="s">
        <v>87</v>
      </c>
      <c r="G20" s="32" t="s">
        <v>87</v>
      </c>
      <c r="H20" s="33" t="s">
        <v>88</v>
      </c>
      <c r="I20" s="34">
        <v>30</v>
      </c>
      <c r="J20" s="60"/>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140.25" x14ac:dyDescent="0.25">
      <c r="A21" s="56" t="s">
        <v>806</v>
      </c>
      <c r="B21" s="11">
        <v>9</v>
      </c>
      <c r="C21" s="32" t="s">
        <v>807</v>
      </c>
      <c r="D21" s="32" t="s">
        <v>808</v>
      </c>
      <c r="E21" s="32" t="s">
        <v>87</v>
      </c>
      <c r="F21" s="32" t="s">
        <v>87</v>
      </c>
      <c r="G21" s="32" t="s">
        <v>87</v>
      </c>
      <c r="H21" s="33" t="s">
        <v>88</v>
      </c>
      <c r="I21" s="34">
        <v>105</v>
      </c>
      <c r="J21" s="60"/>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51.75" thickBot="1" x14ac:dyDescent="0.3">
      <c r="A22" s="57" t="s">
        <v>802</v>
      </c>
      <c r="B22" s="13">
        <v>10</v>
      </c>
      <c r="C22" s="43" t="s">
        <v>809</v>
      </c>
      <c r="D22" s="43" t="s">
        <v>810</v>
      </c>
      <c r="E22" s="43" t="s">
        <v>87</v>
      </c>
      <c r="F22" s="43" t="s">
        <v>87</v>
      </c>
      <c r="G22" s="43" t="s">
        <v>87</v>
      </c>
      <c r="H22" s="44" t="s">
        <v>88</v>
      </c>
      <c r="I22" s="45">
        <v>75</v>
      </c>
      <c r="J22" s="61"/>
      <c r="K22" s="13">
        <v>1</v>
      </c>
      <c r="L22" s="46"/>
      <c r="M22" s="47"/>
      <c r="N22" s="48">
        <f>IF(M22&gt;0,ROUND(L22/M22,4),0)</f>
        <v>0</v>
      </c>
      <c r="O22" s="49"/>
      <c r="P22" s="50"/>
      <c r="Q22" s="48">
        <f>ROUND(ROUND(N22,4)*(1-O22),4)</f>
        <v>0</v>
      </c>
      <c r="R22" s="48">
        <f>ROUND(ROUND(Q22,4)*(1+P22),4)</f>
        <v>0</v>
      </c>
      <c r="S22" s="48">
        <f>ROUND($I22*Q22,4)</f>
        <v>0</v>
      </c>
      <c r="T22" s="48">
        <f>ROUND($I22*R22,4)</f>
        <v>0</v>
      </c>
      <c r="U22" s="51"/>
      <c r="V22" s="51"/>
      <c r="W22" s="51"/>
      <c r="X22" s="51"/>
      <c r="Y22" s="52"/>
    </row>
    <row r="23" spans="1:25" ht="13.5" thickBot="1" x14ac:dyDescent="0.3">
      <c r="R23" s="62" t="s">
        <v>139</v>
      </c>
      <c r="S23" s="63">
        <f>SUM(S13:S22)</f>
        <v>0</v>
      </c>
      <c r="T23" s="64">
        <f>SUM(T13:T22)</f>
        <v>0</v>
      </c>
    </row>
    <row r="25" spans="1:25" ht="13.5" thickBot="1" x14ac:dyDescent="0.3"/>
    <row r="26" spans="1:25" ht="13.5" thickBot="1" x14ac:dyDescent="0.3">
      <c r="A26" s="53" t="s">
        <v>54</v>
      </c>
      <c r="B26" s="58" t="s">
        <v>140</v>
      </c>
      <c r="C26" s="18" t="s">
        <v>811</v>
      </c>
      <c r="D26" s="18"/>
      <c r="E26" s="18"/>
      <c r="F26" s="18"/>
      <c r="G26" s="18"/>
      <c r="H26" s="18" t="s">
        <v>57</v>
      </c>
      <c r="I26" s="18"/>
      <c r="J26" s="8"/>
      <c r="K26" s="7"/>
      <c r="L26" s="18" t="s">
        <v>812</v>
      </c>
      <c r="M26" s="18"/>
      <c r="N26" s="18"/>
      <c r="O26" s="18"/>
      <c r="P26" s="18"/>
      <c r="Q26" s="18"/>
      <c r="R26" s="18"/>
      <c r="S26" s="18"/>
      <c r="T26" s="18"/>
      <c r="U26" s="18"/>
      <c r="V26" s="18"/>
      <c r="W26" s="18"/>
      <c r="X26" s="18"/>
      <c r="Y26" s="8"/>
    </row>
    <row r="27" spans="1:25" ht="51.75" thickBot="1" x14ac:dyDescent="0.3">
      <c r="A27" s="54" t="s">
        <v>59</v>
      </c>
      <c r="B27" s="19" t="s">
        <v>60</v>
      </c>
      <c r="C27" s="20" t="s">
        <v>61</v>
      </c>
      <c r="D27" s="20" t="s">
        <v>62</v>
      </c>
      <c r="E27" s="20" t="s">
        <v>63</v>
      </c>
      <c r="F27" s="20" t="s">
        <v>64</v>
      </c>
      <c r="G27" s="20" t="s">
        <v>65</v>
      </c>
      <c r="H27" s="20" t="s">
        <v>66</v>
      </c>
      <c r="I27" s="20" t="s">
        <v>67</v>
      </c>
      <c r="J27" s="21" t="s">
        <v>68</v>
      </c>
      <c r="K27" s="19" t="s">
        <v>69</v>
      </c>
      <c r="L27" s="20" t="s">
        <v>70</v>
      </c>
      <c r="M27" s="20" t="s">
        <v>71</v>
      </c>
      <c r="N27" s="20" t="s">
        <v>72</v>
      </c>
      <c r="O27" s="20" t="s">
        <v>73</v>
      </c>
      <c r="P27" s="20" t="s">
        <v>74</v>
      </c>
      <c r="Q27" s="20" t="s">
        <v>75</v>
      </c>
      <c r="R27" s="20" t="s">
        <v>76</v>
      </c>
      <c r="S27" s="20" t="s">
        <v>77</v>
      </c>
      <c r="T27" s="20" t="s">
        <v>78</v>
      </c>
      <c r="U27" s="20" t="s">
        <v>79</v>
      </c>
      <c r="V27" s="20" t="s">
        <v>80</v>
      </c>
      <c r="W27" s="20" t="s">
        <v>81</v>
      </c>
      <c r="X27" s="20" t="s">
        <v>82</v>
      </c>
      <c r="Y27" s="21" t="s">
        <v>83</v>
      </c>
    </row>
    <row r="28" spans="1:25" ht="140.25" x14ac:dyDescent="0.25">
      <c r="A28" s="55" t="s">
        <v>813</v>
      </c>
      <c r="B28" s="9">
        <v>1</v>
      </c>
      <c r="C28" s="22" t="s">
        <v>814</v>
      </c>
      <c r="D28" s="22" t="s">
        <v>815</v>
      </c>
      <c r="E28" s="22" t="s">
        <v>87</v>
      </c>
      <c r="F28" s="22" t="s">
        <v>87</v>
      </c>
      <c r="G28" s="22" t="s">
        <v>87</v>
      </c>
      <c r="H28" s="23" t="s">
        <v>88</v>
      </c>
      <c r="I28" s="24">
        <v>8790</v>
      </c>
      <c r="J28" s="59"/>
      <c r="K28" s="9">
        <v>1</v>
      </c>
      <c r="L28" s="25"/>
      <c r="M28" s="26"/>
      <c r="N28" s="27">
        <f>IF(M28&gt;0,ROUND(L28/M28,4),0)</f>
        <v>0</v>
      </c>
      <c r="O28" s="28"/>
      <c r="P28" s="29"/>
      <c r="Q28" s="27">
        <f>ROUND(ROUND(N28,4)*(1-O28),4)</f>
        <v>0</v>
      </c>
      <c r="R28" s="27">
        <f>ROUND(ROUND(Q28,4)*(1+P28),4)</f>
        <v>0</v>
      </c>
      <c r="S28" s="27">
        <f>ROUND($I28*Q28,4)</f>
        <v>0</v>
      </c>
      <c r="T28" s="27">
        <f>ROUND($I28*R28,4)</f>
        <v>0</v>
      </c>
      <c r="U28" s="30"/>
      <c r="V28" s="30"/>
      <c r="W28" s="30"/>
      <c r="X28" s="30"/>
      <c r="Y28" s="31"/>
    </row>
    <row r="29" spans="1:25" ht="141" thickBot="1" x14ac:dyDescent="0.3">
      <c r="A29" s="57" t="s">
        <v>816</v>
      </c>
      <c r="B29" s="13">
        <v>2</v>
      </c>
      <c r="C29" s="43" t="s">
        <v>817</v>
      </c>
      <c r="D29" s="43" t="s">
        <v>815</v>
      </c>
      <c r="E29" s="43" t="s">
        <v>87</v>
      </c>
      <c r="F29" s="43" t="s">
        <v>87</v>
      </c>
      <c r="G29" s="43" t="s">
        <v>87</v>
      </c>
      <c r="H29" s="44" t="s">
        <v>88</v>
      </c>
      <c r="I29" s="45">
        <v>3735</v>
      </c>
      <c r="J29" s="61"/>
      <c r="K29" s="13">
        <v>1</v>
      </c>
      <c r="L29" s="46"/>
      <c r="M29" s="47"/>
      <c r="N29" s="48">
        <f>IF(M29&gt;0,ROUND(L29/M29,4),0)</f>
        <v>0</v>
      </c>
      <c r="O29" s="49"/>
      <c r="P29" s="50"/>
      <c r="Q29" s="48">
        <f>ROUND(ROUND(N29,4)*(1-O29),4)</f>
        <v>0</v>
      </c>
      <c r="R29" s="48">
        <f>ROUND(ROUND(Q29,4)*(1+P29),4)</f>
        <v>0</v>
      </c>
      <c r="S29" s="48">
        <f>ROUND($I29*Q29,4)</f>
        <v>0</v>
      </c>
      <c r="T29" s="48">
        <f>ROUND($I29*R29,4)</f>
        <v>0</v>
      </c>
      <c r="U29" s="51"/>
      <c r="V29" s="51"/>
      <c r="W29" s="51"/>
      <c r="X29" s="51"/>
      <c r="Y29" s="52"/>
    </row>
    <row r="30" spans="1:25" ht="13.5" thickBot="1" x14ac:dyDescent="0.3">
      <c r="R30" s="62" t="s">
        <v>139</v>
      </c>
      <c r="S30" s="63">
        <f>SUM(S28:S29)</f>
        <v>0</v>
      </c>
      <c r="T30" s="64">
        <f>SUM(T28:T29)</f>
        <v>0</v>
      </c>
    </row>
    <row r="32" spans="1:25" ht="13.5" thickBot="1" x14ac:dyDescent="0.3"/>
    <row r="33" spans="1:25" ht="13.5" thickBot="1" x14ac:dyDescent="0.3">
      <c r="A33" s="53" t="s">
        <v>54</v>
      </c>
      <c r="B33" s="58" t="s">
        <v>202</v>
      </c>
      <c r="C33" s="18" t="s">
        <v>818</v>
      </c>
      <c r="D33" s="18"/>
      <c r="E33" s="18"/>
      <c r="F33" s="18"/>
      <c r="G33" s="18"/>
      <c r="H33" s="18" t="s">
        <v>57</v>
      </c>
      <c r="I33" s="18"/>
      <c r="J33" s="8"/>
      <c r="K33" s="7"/>
      <c r="L33" s="18" t="s">
        <v>819</v>
      </c>
      <c r="M33" s="18"/>
      <c r="N33" s="18"/>
      <c r="O33" s="18"/>
      <c r="P33" s="18"/>
      <c r="Q33" s="18"/>
      <c r="R33" s="18"/>
      <c r="S33" s="18"/>
      <c r="T33" s="18"/>
      <c r="U33" s="18"/>
      <c r="V33" s="18"/>
      <c r="W33" s="18"/>
      <c r="X33" s="18"/>
      <c r="Y33" s="8"/>
    </row>
    <row r="34" spans="1:25" ht="51.75" thickBot="1" x14ac:dyDescent="0.3">
      <c r="A34" s="54" t="s">
        <v>59</v>
      </c>
      <c r="B34" s="19" t="s">
        <v>60</v>
      </c>
      <c r="C34" s="20" t="s">
        <v>61</v>
      </c>
      <c r="D34" s="20" t="s">
        <v>62</v>
      </c>
      <c r="E34" s="20" t="s">
        <v>63</v>
      </c>
      <c r="F34" s="20" t="s">
        <v>64</v>
      </c>
      <c r="G34" s="20" t="s">
        <v>65</v>
      </c>
      <c r="H34" s="20" t="s">
        <v>66</v>
      </c>
      <c r="I34" s="20" t="s">
        <v>67</v>
      </c>
      <c r="J34" s="21" t="s">
        <v>68</v>
      </c>
      <c r="K34" s="19" t="s">
        <v>69</v>
      </c>
      <c r="L34" s="20" t="s">
        <v>70</v>
      </c>
      <c r="M34" s="20" t="s">
        <v>71</v>
      </c>
      <c r="N34" s="20" t="s">
        <v>72</v>
      </c>
      <c r="O34" s="20" t="s">
        <v>73</v>
      </c>
      <c r="P34" s="20" t="s">
        <v>74</v>
      </c>
      <c r="Q34" s="20" t="s">
        <v>75</v>
      </c>
      <c r="R34" s="20" t="s">
        <v>76</v>
      </c>
      <c r="S34" s="20" t="s">
        <v>77</v>
      </c>
      <c r="T34" s="20" t="s">
        <v>78</v>
      </c>
      <c r="U34" s="20" t="s">
        <v>79</v>
      </c>
      <c r="V34" s="20" t="s">
        <v>80</v>
      </c>
      <c r="W34" s="20" t="s">
        <v>81</v>
      </c>
      <c r="X34" s="20" t="s">
        <v>82</v>
      </c>
      <c r="Y34" s="21" t="s">
        <v>83</v>
      </c>
    </row>
    <row r="35" spans="1:25" ht="63.75" x14ac:dyDescent="0.25">
      <c r="A35" s="55" t="s">
        <v>820</v>
      </c>
      <c r="B35" s="9">
        <v>1</v>
      </c>
      <c r="C35" s="22" t="s">
        <v>821</v>
      </c>
      <c r="D35" s="22" t="s">
        <v>822</v>
      </c>
      <c r="E35" s="22" t="s">
        <v>87</v>
      </c>
      <c r="F35" s="22" t="s">
        <v>87</v>
      </c>
      <c r="G35" s="22" t="s">
        <v>87</v>
      </c>
      <c r="H35" s="23" t="s">
        <v>88</v>
      </c>
      <c r="I35" s="24">
        <v>3</v>
      </c>
      <c r="J35" s="59"/>
      <c r="K35" s="9">
        <v>1</v>
      </c>
      <c r="L35" s="25"/>
      <c r="M35" s="26"/>
      <c r="N35" s="27">
        <f>IF(M35&gt;0,ROUND(L35/M35,4),0)</f>
        <v>0</v>
      </c>
      <c r="O35" s="28"/>
      <c r="P35" s="29"/>
      <c r="Q35" s="27">
        <f>ROUND(ROUND(N35,4)*(1-O35),4)</f>
        <v>0</v>
      </c>
      <c r="R35" s="27">
        <f>ROUND(ROUND(Q35,4)*(1+P35),4)</f>
        <v>0</v>
      </c>
      <c r="S35" s="27">
        <f>ROUND($I35*Q35,4)</f>
        <v>0</v>
      </c>
      <c r="T35" s="27">
        <f>ROUND($I35*R35,4)</f>
        <v>0</v>
      </c>
      <c r="U35" s="30"/>
      <c r="V35" s="30"/>
      <c r="W35" s="30"/>
      <c r="X35" s="30"/>
      <c r="Y35" s="31"/>
    </row>
    <row r="36" spans="1:25" ht="63.75" x14ac:dyDescent="0.25">
      <c r="A36" s="56" t="s">
        <v>823</v>
      </c>
      <c r="B36" s="11">
        <v>2</v>
      </c>
      <c r="C36" s="32" t="s">
        <v>824</v>
      </c>
      <c r="D36" s="32" t="s">
        <v>825</v>
      </c>
      <c r="E36" s="32" t="s">
        <v>87</v>
      </c>
      <c r="F36" s="32" t="s">
        <v>87</v>
      </c>
      <c r="G36" s="32" t="s">
        <v>87</v>
      </c>
      <c r="H36" s="33" t="s">
        <v>88</v>
      </c>
      <c r="I36" s="34">
        <v>150</v>
      </c>
      <c r="J36" s="60"/>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76.5" x14ac:dyDescent="0.25">
      <c r="A37" s="56" t="s">
        <v>826</v>
      </c>
      <c r="B37" s="11">
        <v>3</v>
      </c>
      <c r="C37" s="32" t="s">
        <v>827</v>
      </c>
      <c r="D37" s="32" t="s">
        <v>828</v>
      </c>
      <c r="E37" s="32" t="s">
        <v>87</v>
      </c>
      <c r="F37" s="32" t="s">
        <v>87</v>
      </c>
      <c r="G37" s="32" t="s">
        <v>87</v>
      </c>
      <c r="H37" s="33" t="s">
        <v>88</v>
      </c>
      <c r="I37" s="34">
        <v>67</v>
      </c>
      <c r="J37" s="60"/>
      <c r="K37" s="11">
        <v>1</v>
      </c>
      <c r="L37" s="35"/>
      <c r="M37" s="36"/>
      <c r="N37" s="37">
        <f>IF(M37&gt;0,ROUND(L37/M37,4),0)</f>
        <v>0</v>
      </c>
      <c r="O37" s="38"/>
      <c r="P37" s="39"/>
      <c r="Q37" s="37">
        <f>ROUND(ROUND(N37,4)*(1-O37),4)</f>
        <v>0</v>
      </c>
      <c r="R37" s="37">
        <f>ROUND(ROUND(Q37,4)*(1+P37),4)</f>
        <v>0</v>
      </c>
      <c r="S37" s="37">
        <f>ROUND($I37*Q37,4)</f>
        <v>0</v>
      </c>
      <c r="T37" s="37">
        <f>ROUND($I37*R37,4)</f>
        <v>0</v>
      </c>
      <c r="U37" s="40"/>
      <c r="V37" s="40"/>
      <c r="W37" s="40"/>
      <c r="X37" s="40"/>
      <c r="Y37" s="41"/>
    </row>
    <row r="38" spans="1:25" ht="63.75" x14ac:dyDescent="0.25">
      <c r="A38" s="56" t="s">
        <v>829</v>
      </c>
      <c r="B38" s="11">
        <v>4</v>
      </c>
      <c r="C38" s="32" t="s">
        <v>830</v>
      </c>
      <c r="D38" s="32" t="s">
        <v>831</v>
      </c>
      <c r="E38" s="32" t="s">
        <v>87</v>
      </c>
      <c r="F38" s="32" t="s">
        <v>87</v>
      </c>
      <c r="G38" s="32" t="s">
        <v>87</v>
      </c>
      <c r="H38" s="33" t="s">
        <v>88</v>
      </c>
      <c r="I38" s="34">
        <v>198</v>
      </c>
      <c r="J38" s="60"/>
      <c r="K38" s="11">
        <v>1</v>
      </c>
      <c r="L38" s="35"/>
      <c r="M38" s="36"/>
      <c r="N38" s="37">
        <f>IF(M38&gt;0,ROUND(L38/M38,4),0)</f>
        <v>0</v>
      </c>
      <c r="O38" s="38"/>
      <c r="P38" s="39"/>
      <c r="Q38" s="37">
        <f>ROUND(ROUND(N38,4)*(1-O38),4)</f>
        <v>0</v>
      </c>
      <c r="R38" s="37">
        <f>ROUND(ROUND(Q38,4)*(1+P38),4)</f>
        <v>0</v>
      </c>
      <c r="S38" s="37">
        <f>ROUND($I38*Q38,4)</f>
        <v>0</v>
      </c>
      <c r="T38" s="37">
        <f>ROUND($I38*R38,4)</f>
        <v>0</v>
      </c>
      <c r="U38" s="40"/>
      <c r="V38" s="40"/>
      <c r="W38" s="40"/>
      <c r="X38" s="40"/>
      <c r="Y38" s="41"/>
    </row>
    <row r="39" spans="1:25" ht="102.75" thickBot="1" x14ac:dyDescent="0.3">
      <c r="A39" s="57" t="s">
        <v>832</v>
      </c>
      <c r="B39" s="13">
        <v>5</v>
      </c>
      <c r="C39" s="43" t="s">
        <v>833</v>
      </c>
      <c r="D39" s="43" t="s">
        <v>834</v>
      </c>
      <c r="E39" s="43" t="s">
        <v>835</v>
      </c>
      <c r="F39" s="43" t="s">
        <v>87</v>
      </c>
      <c r="G39" s="43" t="s">
        <v>87</v>
      </c>
      <c r="H39" s="44" t="s">
        <v>88</v>
      </c>
      <c r="I39" s="45">
        <v>430</v>
      </c>
      <c r="J39" s="61"/>
      <c r="K39" s="13">
        <v>1</v>
      </c>
      <c r="L39" s="46"/>
      <c r="M39" s="47"/>
      <c r="N39" s="48">
        <f>IF(M39&gt;0,ROUND(L39/M39,4),0)</f>
        <v>0</v>
      </c>
      <c r="O39" s="49"/>
      <c r="P39" s="50"/>
      <c r="Q39" s="48">
        <f>ROUND(ROUND(N39,4)*(1-O39),4)</f>
        <v>0</v>
      </c>
      <c r="R39" s="48">
        <f>ROUND(ROUND(Q39,4)*(1+P39),4)</f>
        <v>0</v>
      </c>
      <c r="S39" s="48">
        <f>ROUND($I39*Q39,4)</f>
        <v>0</v>
      </c>
      <c r="T39" s="48">
        <f>ROUND($I39*R39,4)</f>
        <v>0</v>
      </c>
      <c r="U39" s="51"/>
      <c r="V39" s="51"/>
      <c r="W39" s="51"/>
      <c r="X39" s="51"/>
      <c r="Y39" s="52"/>
    </row>
    <row r="40" spans="1:25" ht="13.5" thickBot="1" x14ac:dyDescent="0.3">
      <c r="R40" s="62" t="s">
        <v>139</v>
      </c>
      <c r="S40" s="63">
        <f>SUM(S35:S39)</f>
        <v>0</v>
      </c>
      <c r="T40" s="64">
        <f>SUM(T35:T39)</f>
        <v>0</v>
      </c>
    </row>
    <row r="42" spans="1:25" ht="13.5" thickBot="1" x14ac:dyDescent="0.3"/>
    <row r="43" spans="1:25" ht="13.5" thickBot="1" x14ac:dyDescent="0.3">
      <c r="A43" s="53" t="s">
        <v>54</v>
      </c>
      <c r="B43" s="58" t="s">
        <v>251</v>
      </c>
      <c r="C43" s="18" t="s">
        <v>836</v>
      </c>
      <c r="D43" s="18"/>
      <c r="E43" s="18"/>
      <c r="F43" s="18"/>
      <c r="G43" s="18"/>
      <c r="H43" s="18" t="s">
        <v>57</v>
      </c>
      <c r="I43" s="18"/>
      <c r="J43" s="8"/>
      <c r="K43" s="7"/>
      <c r="L43" s="18" t="s">
        <v>837</v>
      </c>
      <c r="M43" s="18"/>
      <c r="N43" s="18"/>
      <c r="O43" s="18"/>
      <c r="P43" s="18"/>
      <c r="Q43" s="18"/>
      <c r="R43" s="18"/>
      <c r="S43" s="18"/>
      <c r="T43" s="18"/>
      <c r="U43" s="18"/>
      <c r="V43" s="18"/>
      <c r="W43" s="18"/>
      <c r="X43" s="18"/>
      <c r="Y43" s="8"/>
    </row>
    <row r="44" spans="1:25" ht="51.75" thickBot="1" x14ac:dyDescent="0.3">
      <c r="A44" s="54" t="s">
        <v>59</v>
      </c>
      <c r="B44" s="19" t="s">
        <v>60</v>
      </c>
      <c r="C44" s="20" t="s">
        <v>61</v>
      </c>
      <c r="D44" s="20" t="s">
        <v>62</v>
      </c>
      <c r="E44" s="20" t="s">
        <v>63</v>
      </c>
      <c r="F44" s="20" t="s">
        <v>64</v>
      </c>
      <c r="G44" s="20" t="s">
        <v>65</v>
      </c>
      <c r="H44" s="20" t="s">
        <v>66</v>
      </c>
      <c r="I44" s="20" t="s">
        <v>67</v>
      </c>
      <c r="J44" s="21" t="s">
        <v>68</v>
      </c>
      <c r="K44" s="19" t="s">
        <v>69</v>
      </c>
      <c r="L44" s="20" t="s">
        <v>70</v>
      </c>
      <c r="M44" s="20" t="s">
        <v>71</v>
      </c>
      <c r="N44" s="20" t="s">
        <v>72</v>
      </c>
      <c r="O44" s="20" t="s">
        <v>73</v>
      </c>
      <c r="P44" s="20" t="s">
        <v>74</v>
      </c>
      <c r="Q44" s="20" t="s">
        <v>75</v>
      </c>
      <c r="R44" s="20" t="s">
        <v>76</v>
      </c>
      <c r="S44" s="20" t="s">
        <v>77</v>
      </c>
      <c r="T44" s="20" t="s">
        <v>78</v>
      </c>
      <c r="U44" s="20" t="s">
        <v>79</v>
      </c>
      <c r="V44" s="20" t="s">
        <v>80</v>
      </c>
      <c r="W44" s="20" t="s">
        <v>81</v>
      </c>
      <c r="X44" s="20" t="s">
        <v>82</v>
      </c>
      <c r="Y44" s="21" t="s">
        <v>83</v>
      </c>
    </row>
    <row r="45" spans="1:25" ht="102" x14ac:dyDescent="0.25">
      <c r="A45" s="55" t="s">
        <v>838</v>
      </c>
      <c r="B45" s="9">
        <v>1</v>
      </c>
      <c r="C45" s="22" t="s">
        <v>839</v>
      </c>
      <c r="D45" s="22" t="s">
        <v>840</v>
      </c>
      <c r="E45" s="22" t="s">
        <v>87</v>
      </c>
      <c r="F45" s="22" t="s">
        <v>87</v>
      </c>
      <c r="G45" s="22" t="s">
        <v>87</v>
      </c>
      <c r="H45" s="23" t="s">
        <v>88</v>
      </c>
      <c r="I45" s="24">
        <v>30</v>
      </c>
      <c r="J45" s="59"/>
      <c r="K45" s="9">
        <v>1</v>
      </c>
      <c r="L45" s="25"/>
      <c r="M45" s="26"/>
      <c r="N45" s="27">
        <f>IF(M45&gt;0,ROUND(L45/M45,4),0)</f>
        <v>0</v>
      </c>
      <c r="O45" s="28"/>
      <c r="P45" s="29"/>
      <c r="Q45" s="27">
        <f>ROUND(ROUND(N45,4)*(1-O45),4)</f>
        <v>0</v>
      </c>
      <c r="R45" s="27">
        <f>ROUND(ROUND(Q45,4)*(1+P45),4)</f>
        <v>0</v>
      </c>
      <c r="S45" s="27">
        <f>ROUND($I45*Q45,4)</f>
        <v>0</v>
      </c>
      <c r="T45" s="27">
        <f>ROUND($I45*R45,4)</f>
        <v>0</v>
      </c>
      <c r="U45" s="30"/>
      <c r="V45" s="30"/>
      <c r="W45" s="30"/>
      <c r="X45" s="30"/>
      <c r="Y45" s="31"/>
    </row>
    <row r="46" spans="1:25" ht="102.75" thickBot="1" x14ac:dyDescent="0.3">
      <c r="A46" s="57" t="s">
        <v>841</v>
      </c>
      <c r="B46" s="13">
        <v>2</v>
      </c>
      <c r="C46" s="43" t="s">
        <v>842</v>
      </c>
      <c r="D46" s="43" t="s">
        <v>843</v>
      </c>
      <c r="E46" s="43" t="s">
        <v>844</v>
      </c>
      <c r="F46" s="43" t="s">
        <v>87</v>
      </c>
      <c r="G46" s="43" t="s">
        <v>87</v>
      </c>
      <c r="H46" s="44" t="s">
        <v>88</v>
      </c>
      <c r="I46" s="45">
        <v>210</v>
      </c>
      <c r="J46" s="61"/>
      <c r="K46" s="13">
        <v>1</v>
      </c>
      <c r="L46" s="46"/>
      <c r="M46" s="47"/>
      <c r="N46" s="48">
        <f>IF(M46&gt;0,ROUND(L46/M46,4),0)</f>
        <v>0</v>
      </c>
      <c r="O46" s="49"/>
      <c r="P46" s="50"/>
      <c r="Q46" s="48">
        <f>ROUND(ROUND(N46,4)*(1-O46),4)</f>
        <v>0</v>
      </c>
      <c r="R46" s="48">
        <f>ROUND(ROUND(Q46,4)*(1+P46),4)</f>
        <v>0</v>
      </c>
      <c r="S46" s="48">
        <f>ROUND($I46*Q46,4)</f>
        <v>0</v>
      </c>
      <c r="T46" s="48">
        <f>ROUND($I46*R46,4)</f>
        <v>0</v>
      </c>
      <c r="U46" s="51"/>
      <c r="V46" s="51"/>
      <c r="W46" s="51"/>
      <c r="X46" s="51"/>
      <c r="Y46" s="52"/>
    </row>
    <row r="47" spans="1:25" ht="13.5" thickBot="1" x14ac:dyDescent="0.3">
      <c r="R47" s="62" t="s">
        <v>139</v>
      </c>
      <c r="S47" s="63">
        <f>SUM(S45:S46)</f>
        <v>0</v>
      </c>
      <c r="T47" s="64">
        <f>SUM(T45:T46)</f>
        <v>0</v>
      </c>
    </row>
    <row r="49" spans="1:25" ht="13.5" thickBot="1" x14ac:dyDescent="0.3"/>
    <row r="50" spans="1:25" ht="13.5" thickBot="1" x14ac:dyDescent="0.3">
      <c r="A50" s="53" t="s">
        <v>54</v>
      </c>
      <c r="B50" s="58" t="s">
        <v>272</v>
      </c>
      <c r="C50" s="18" t="s">
        <v>845</v>
      </c>
      <c r="D50" s="18"/>
      <c r="E50" s="18"/>
      <c r="F50" s="18"/>
      <c r="G50" s="18"/>
      <c r="H50" s="18" t="s">
        <v>57</v>
      </c>
      <c r="I50" s="18"/>
      <c r="J50" s="8"/>
      <c r="K50" s="7"/>
      <c r="L50" s="18" t="s">
        <v>846</v>
      </c>
      <c r="M50" s="18"/>
      <c r="N50" s="18"/>
      <c r="O50" s="18"/>
      <c r="P50" s="18"/>
      <c r="Q50" s="18"/>
      <c r="R50" s="18"/>
      <c r="S50" s="18"/>
      <c r="T50" s="18"/>
      <c r="U50" s="18"/>
      <c r="V50" s="18"/>
      <c r="W50" s="18"/>
      <c r="X50" s="18"/>
      <c r="Y50" s="8"/>
    </row>
    <row r="51" spans="1:25" ht="51.75" thickBot="1" x14ac:dyDescent="0.3">
      <c r="A51" s="54" t="s">
        <v>59</v>
      </c>
      <c r="B51" s="19" t="s">
        <v>60</v>
      </c>
      <c r="C51" s="20" t="s">
        <v>61</v>
      </c>
      <c r="D51" s="20" t="s">
        <v>62</v>
      </c>
      <c r="E51" s="20" t="s">
        <v>63</v>
      </c>
      <c r="F51" s="20" t="s">
        <v>64</v>
      </c>
      <c r="G51" s="20" t="s">
        <v>65</v>
      </c>
      <c r="H51" s="20" t="s">
        <v>66</v>
      </c>
      <c r="I51" s="20" t="s">
        <v>67</v>
      </c>
      <c r="J51" s="21" t="s">
        <v>68</v>
      </c>
      <c r="K51" s="19" t="s">
        <v>69</v>
      </c>
      <c r="L51" s="20" t="s">
        <v>70</v>
      </c>
      <c r="M51" s="20" t="s">
        <v>71</v>
      </c>
      <c r="N51" s="20" t="s">
        <v>72</v>
      </c>
      <c r="O51" s="20" t="s">
        <v>73</v>
      </c>
      <c r="P51" s="20" t="s">
        <v>74</v>
      </c>
      <c r="Q51" s="20" t="s">
        <v>75</v>
      </c>
      <c r="R51" s="20" t="s">
        <v>76</v>
      </c>
      <c r="S51" s="20" t="s">
        <v>77</v>
      </c>
      <c r="T51" s="20" t="s">
        <v>78</v>
      </c>
      <c r="U51" s="20" t="s">
        <v>79</v>
      </c>
      <c r="V51" s="20" t="s">
        <v>80</v>
      </c>
      <c r="W51" s="20" t="s">
        <v>81</v>
      </c>
      <c r="X51" s="20" t="s">
        <v>82</v>
      </c>
      <c r="Y51" s="21" t="s">
        <v>83</v>
      </c>
    </row>
    <row r="52" spans="1:25" ht="178.5" x14ac:dyDescent="0.25">
      <c r="A52" s="55" t="s">
        <v>847</v>
      </c>
      <c r="B52" s="9">
        <v>1</v>
      </c>
      <c r="C52" s="22" t="s">
        <v>848</v>
      </c>
      <c r="D52" s="22" t="s">
        <v>849</v>
      </c>
      <c r="E52" s="22" t="s">
        <v>850</v>
      </c>
      <c r="F52" s="22" t="s">
        <v>87</v>
      </c>
      <c r="G52" s="22" t="s">
        <v>87</v>
      </c>
      <c r="H52" s="23" t="s">
        <v>88</v>
      </c>
      <c r="I52" s="24">
        <v>885</v>
      </c>
      <c r="J52" s="59"/>
      <c r="K52" s="9">
        <v>1</v>
      </c>
      <c r="L52" s="25"/>
      <c r="M52" s="26"/>
      <c r="N52" s="27">
        <f>IF(M52&gt;0,ROUND(L52/M52,4),0)</f>
        <v>0</v>
      </c>
      <c r="O52" s="28"/>
      <c r="P52" s="29"/>
      <c r="Q52" s="27">
        <f>ROUND(ROUND(N52,4)*(1-O52),4)</f>
        <v>0</v>
      </c>
      <c r="R52" s="27">
        <f>ROUND(ROUND(Q52,4)*(1+P52),4)</f>
        <v>0</v>
      </c>
      <c r="S52" s="27">
        <f>ROUND($I52*Q52,4)</f>
        <v>0</v>
      </c>
      <c r="T52" s="27">
        <f>ROUND($I52*R52,4)</f>
        <v>0</v>
      </c>
      <c r="U52" s="30"/>
      <c r="V52" s="30"/>
      <c r="W52" s="30"/>
      <c r="X52" s="30"/>
      <c r="Y52" s="31"/>
    </row>
    <row r="53" spans="1:25" ht="178.5" x14ac:dyDescent="0.25">
      <c r="A53" s="56" t="s">
        <v>851</v>
      </c>
      <c r="B53" s="11">
        <v>2</v>
      </c>
      <c r="C53" s="32" t="s">
        <v>852</v>
      </c>
      <c r="D53" s="32" t="s">
        <v>853</v>
      </c>
      <c r="E53" s="32" t="s">
        <v>850</v>
      </c>
      <c r="F53" s="32" t="s">
        <v>87</v>
      </c>
      <c r="G53" s="32" t="s">
        <v>87</v>
      </c>
      <c r="H53" s="33" t="s">
        <v>88</v>
      </c>
      <c r="I53" s="34">
        <v>9</v>
      </c>
      <c r="J53" s="60"/>
      <c r="K53" s="11">
        <v>1</v>
      </c>
      <c r="L53" s="35"/>
      <c r="M53" s="36"/>
      <c r="N53" s="37">
        <f>IF(M53&gt;0,ROUND(L53/M53,4),0)</f>
        <v>0</v>
      </c>
      <c r="O53" s="38"/>
      <c r="P53" s="39"/>
      <c r="Q53" s="37">
        <f>ROUND(ROUND(N53,4)*(1-O53),4)</f>
        <v>0</v>
      </c>
      <c r="R53" s="37">
        <f>ROUND(ROUND(Q53,4)*(1+P53),4)</f>
        <v>0</v>
      </c>
      <c r="S53" s="37">
        <f>ROUND($I53*Q53,4)</f>
        <v>0</v>
      </c>
      <c r="T53" s="37">
        <f>ROUND($I53*R53,4)</f>
        <v>0</v>
      </c>
      <c r="U53" s="40"/>
      <c r="V53" s="40"/>
      <c r="W53" s="40"/>
      <c r="X53" s="40"/>
      <c r="Y53" s="41"/>
    </row>
    <row r="54" spans="1:25" ht="89.25" x14ac:dyDescent="0.25">
      <c r="A54" s="56" t="s">
        <v>854</v>
      </c>
      <c r="B54" s="11">
        <v>3</v>
      </c>
      <c r="C54" s="32" t="s">
        <v>855</v>
      </c>
      <c r="D54" s="32" t="s">
        <v>856</v>
      </c>
      <c r="E54" s="32" t="s">
        <v>857</v>
      </c>
      <c r="F54" s="32" t="s">
        <v>87</v>
      </c>
      <c r="G54" s="32" t="s">
        <v>87</v>
      </c>
      <c r="H54" s="33" t="s">
        <v>88</v>
      </c>
      <c r="I54" s="34">
        <v>486</v>
      </c>
      <c r="J54" s="60"/>
      <c r="K54" s="11">
        <v>1</v>
      </c>
      <c r="L54" s="35"/>
      <c r="M54" s="36"/>
      <c r="N54" s="37">
        <f>IF(M54&gt;0,ROUND(L54/M54,4),0)</f>
        <v>0</v>
      </c>
      <c r="O54" s="38"/>
      <c r="P54" s="39"/>
      <c r="Q54" s="37">
        <f>ROUND(ROUND(N54,4)*(1-O54),4)</f>
        <v>0</v>
      </c>
      <c r="R54" s="37">
        <f>ROUND(ROUND(Q54,4)*(1+P54),4)</f>
        <v>0</v>
      </c>
      <c r="S54" s="37">
        <f>ROUND($I54*Q54,4)</f>
        <v>0</v>
      </c>
      <c r="T54" s="37">
        <f>ROUND($I54*R54,4)</f>
        <v>0</v>
      </c>
      <c r="U54" s="40"/>
      <c r="V54" s="40"/>
      <c r="W54" s="40"/>
      <c r="X54" s="40"/>
      <c r="Y54" s="41"/>
    </row>
    <row r="55" spans="1:25" ht="153" x14ac:dyDescent="0.25">
      <c r="A55" s="56" t="s">
        <v>858</v>
      </c>
      <c r="B55" s="11">
        <v>4</v>
      </c>
      <c r="C55" s="32" t="s">
        <v>859</v>
      </c>
      <c r="D55" s="32" t="s">
        <v>860</v>
      </c>
      <c r="E55" s="32" t="s">
        <v>87</v>
      </c>
      <c r="F55" s="32" t="s">
        <v>87</v>
      </c>
      <c r="G55" s="32" t="s">
        <v>87</v>
      </c>
      <c r="H55" s="33" t="s">
        <v>88</v>
      </c>
      <c r="I55" s="34">
        <v>163</v>
      </c>
      <c r="J55" s="60"/>
      <c r="K55" s="11">
        <v>1</v>
      </c>
      <c r="L55" s="35"/>
      <c r="M55" s="36"/>
      <c r="N55" s="37">
        <f>IF(M55&gt;0,ROUND(L55/M55,4),0)</f>
        <v>0</v>
      </c>
      <c r="O55" s="38"/>
      <c r="P55" s="39"/>
      <c r="Q55" s="37">
        <f>ROUND(ROUND(N55,4)*(1-O55),4)</f>
        <v>0</v>
      </c>
      <c r="R55" s="37">
        <f>ROUND(ROUND(Q55,4)*(1+P55),4)</f>
        <v>0</v>
      </c>
      <c r="S55" s="37">
        <f>ROUND($I55*Q55,4)</f>
        <v>0</v>
      </c>
      <c r="T55" s="37">
        <f>ROUND($I55*R55,4)</f>
        <v>0</v>
      </c>
      <c r="U55" s="40"/>
      <c r="V55" s="40"/>
      <c r="W55" s="40"/>
      <c r="X55" s="40"/>
      <c r="Y55" s="41"/>
    </row>
    <row r="56" spans="1:25" ht="63.75" x14ac:dyDescent="0.25">
      <c r="A56" s="56" t="s">
        <v>861</v>
      </c>
      <c r="B56" s="11">
        <v>5</v>
      </c>
      <c r="C56" s="32" t="s">
        <v>862</v>
      </c>
      <c r="D56" s="32" t="s">
        <v>863</v>
      </c>
      <c r="E56" s="32" t="s">
        <v>87</v>
      </c>
      <c r="F56" s="32" t="s">
        <v>87</v>
      </c>
      <c r="G56" s="32" t="s">
        <v>87</v>
      </c>
      <c r="H56" s="33" t="s">
        <v>88</v>
      </c>
      <c r="I56" s="34">
        <v>54</v>
      </c>
      <c r="J56" s="60"/>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ht="76.5" x14ac:dyDescent="0.25">
      <c r="A57" s="56" t="s">
        <v>864</v>
      </c>
      <c r="B57" s="11">
        <v>6</v>
      </c>
      <c r="C57" s="32" t="s">
        <v>865</v>
      </c>
      <c r="D57" s="32" t="s">
        <v>866</v>
      </c>
      <c r="E57" s="32" t="s">
        <v>867</v>
      </c>
      <c r="F57" s="32" t="s">
        <v>87</v>
      </c>
      <c r="G57" s="32" t="s">
        <v>87</v>
      </c>
      <c r="H57" s="33" t="s">
        <v>88</v>
      </c>
      <c r="I57" s="34">
        <v>45</v>
      </c>
      <c r="J57" s="60"/>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229.5" x14ac:dyDescent="0.25">
      <c r="A58" s="56" t="s">
        <v>87</v>
      </c>
      <c r="B58" s="11">
        <v>7</v>
      </c>
      <c r="C58" s="32" t="s">
        <v>868</v>
      </c>
      <c r="D58" s="32" t="s">
        <v>869</v>
      </c>
      <c r="E58" s="32" t="s">
        <v>87</v>
      </c>
      <c r="F58" s="32" t="s">
        <v>87</v>
      </c>
      <c r="G58" s="32" t="s">
        <v>87</v>
      </c>
      <c r="H58" s="33" t="s">
        <v>88</v>
      </c>
      <c r="I58" s="34">
        <v>150</v>
      </c>
      <c r="J58" s="60"/>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ht="89.25" x14ac:dyDescent="0.25">
      <c r="A59" s="56" t="s">
        <v>87</v>
      </c>
      <c r="B59" s="11">
        <v>8</v>
      </c>
      <c r="C59" s="32" t="s">
        <v>870</v>
      </c>
      <c r="D59" s="32" t="s">
        <v>871</v>
      </c>
      <c r="E59" s="32" t="s">
        <v>87</v>
      </c>
      <c r="F59" s="32" t="s">
        <v>87</v>
      </c>
      <c r="G59" s="32" t="s">
        <v>87</v>
      </c>
      <c r="H59" s="33" t="s">
        <v>88</v>
      </c>
      <c r="I59" s="34">
        <v>75</v>
      </c>
      <c r="J59" s="60"/>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ht="165.75" x14ac:dyDescent="0.25">
      <c r="A60" s="56" t="s">
        <v>872</v>
      </c>
      <c r="B60" s="11">
        <v>9</v>
      </c>
      <c r="C60" s="32" t="s">
        <v>873</v>
      </c>
      <c r="D60" s="32" t="s">
        <v>874</v>
      </c>
      <c r="E60" s="32" t="s">
        <v>875</v>
      </c>
      <c r="F60" s="32" t="s">
        <v>87</v>
      </c>
      <c r="G60" s="32" t="s">
        <v>87</v>
      </c>
      <c r="H60" s="33" t="s">
        <v>88</v>
      </c>
      <c r="I60" s="34">
        <v>157</v>
      </c>
      <c r="J60" s="60"/>
      <c r="K60" s="11">
        <v>1</v>
      </c>
      <c r="L60" s="35"/>
      <c r="M60" s="36"/>
      <c r="N60" s="37">
        <f>IF(M60&gt;0,ROUND(L60/M60,4),0)</f>
        <v>0</v>
      </c>
      <c r="O60" s="38"/>
      <c r="P60" s="39"/>
      <c r="Q60" s="37">
        <f>ROUND(ROUND(N60,4)*(1-O60),4)</f>
        <v>0</v>
      </c>
      <c r="R60" s="37">
        <f>ROUND(ROUND(Q60,4)*(1+P60),4)</f>
        <v>0</v>
      </c>
      <c r="S60" s="37">
        <f>ROUND($I60*Q60,4)</f>
        <v>0</v>
      </c>
      <c r="T60" s="37">
        <f>ROUND($I60*R60,4)</f>
        <v>0</v>
      </c>
      <c r="U60" s="40"/>
      <c r="V60" s="40"/>
      <c r="W60" s="40"/>
      <c r="X60" s="40"/>
      <c r="Y60" s="41"/>
    </row>
    <row r="61" spans="1:25" ht="102" x14ac:dyDescent="0.25">
      <c r="A61" s="56" t="s">
        <v>876</v>
      </c>
      <c r="B61" s="11">
        <v>10</v>
      </c>
      <c r="C61" s="32" t="s">
        <v>877</v>
      </c>
      <c r="D61" s="32" t="s">
        <v>878</v>
      </c>
      <c r="E61" s="32" t="s">
        <v>875</v>
      </c>
      <c r="F61" s="32" t="s">
        <v>87</v>
      </c>
      <c r="G61" s="32" t="s">
        <v>87</v>
      </c>
      <c r="H61" s="33" t="s">
        <v>88</v>
      </c>
      <c r="I61" s="34">
        <v>30</v>
      </c>
      <c r="J61" s="60"/>
      <c r="K61" s="11">
        <v>1</v>
      </c>
      <c r="L61" s="35"/>
      <c r="M61" s="36"/>
      <c r="N61" s="37">
        <f>IF(M61&gt;0,ROUND(L61/M61,4),0)</f>
        <v>0</v>
      </c>
      <c r="O61" s="38"/>
      <c r="P61" s="39"/>
      <c r="Q61" s="37">
        <f>ROUND(ROUND(N61,4)*(1-O61),4)</f>
        <v>0</v>
      </c>
      <c r="R61" s="37">
        <f>ROUND(ROUND(Q61,4)*(1+P61),4)</f>
        <v>0</v>
      </c>
      <c r="S61" s="37">
        <f>ROUND($I61*Q61,4)</f>
        <v>0</v>
      </c>
      <c r="T61" s="37">
        <f>ROUND($I61*R61,4)</f>
        <v>0</v>
      </c>
      <c r="U61" s="40"/>
      <c r="V61" s="40"/>
      <c r="W61" s="40"/>
      <c r="X61" s="40"/>
      <c r="Y61" s="41"/>
    </row>
    <row r="62" spans="1:25" ht="102" x14ac:dyDescent="0.25">
      <c r="A62" s="56" t="s">
        <v>879</v>
      </c>
      <c r="B62" s="11">
        <v>11</v>
      </c>
      <c r="C62" s="32" t="s">
        <v>880</v>
      </c>
      <c r="D62" s="32" t="s">
        <v>881</v>
      </c>
      <c r="E62" s="32" t="s">
        <v>875</v>
      </c>
      <c r="F62" s="32" t="s">
        <v>87</v>
      </c>
      <c r="G62" s="32" t="s">
        <v>87</v>
      </c>
      <c r="H62" s="33" t="s">
        <v>88</v>
      </c>
      <c r="I62" s="34">
        <v>1</v>
      </c>
      <c r="J62" s="60"/>
      <c r="K62" s="11">
        <v>1</v>
      </c>
      <c r="L62" s="35"/>
      <c r="M62" s="36"/>
      <c r="N62" s="37">
        <f>IF(M62&gt;0,ROUND(L62/M62,4),0)</f>
        <v>0</v>
      </c>
      <c r="O62" s="38"/>
      <c r="P62" s="39"/>
      <c r="Q62" s="37">
        <f>ROUND(ROUND(N62,4)*(1-O62),4)</f>
        <v>0</v>
      </c>
      <c r="R62" s="37">
        <f>ROUND(ROUND(Q62,4)*(1+P62),4)</f>
        <v>0</v>
      </c>
      <c r="S62" s="37">
        <f>ROUND($I62*Q62,4)</f>
        <v>0</v>
      </c>
      <c r="T62" s="37">
        <f>ROUND($I62*R62,4)</f>
        <v>0</v>
      </c>
      <c r="U62" s="40"/>
      <c r="V62" s="40"/>
      <c r="W62" s="40"/>
      <c r="X62" s="40"/>
      <c r="Y62" s="41"/>
    </row>
    <row r="63" spans="1:25" ht="178.5" x14ac:dyDescent="0.25">
      <c r="A63" s="56" t="s">
        <v>882</v>
      </c>
      <c r="B63" s="11">
        <v>12</v>
      </c>
      <c r="C63" s="32" t="s">
        <v>883</v>
      </c>
      <c r="D63" s="32" t="s">
        <v>884</v>
      </c>
      <c r="E63" s="32" t="s">
        <v>875</v>
      </c>
      <c r="F63" s="32" t="s">
        <v>87</v>
      </c>
      <c r="G63" s="32" t="s">
        <v>87</v>
      </c>
      <c r="H63" s="33" t="s">
        <v>88</v>
      </c>
      <c r="I63" s="34">
        <v>1</v>
      </c>
      <c r="J63" s="60"/>
      <c r="K63" s="11">
        <v>1</v>
      </c>
      <c r="L63" s="35"/>
      <c r="M63" s="36"/>
      <c r="N63" s="37">
        <f>IF(M63&gt;0,ROUND(L63/M63,4),0)</f>
        <v>0</v>
      </c>
      <c r="O63" s="38"/>
      <c r="P63" s="39"/>
      <c r="Q63" s="37">
        <f>ROUND(ROUND(N63,4)*(1-O63),4)</f>
        <v>0</v>
      </c>
      <c r="R63" s="37">
        <f>ROUND(ROUND(Q63,4)*(1+P63),4)</f>
        <v>0</v>
      </c>
      <c r="S63" s="37">
        <f>ROUND($I63*Q63,4)</f>
        <v>0</v>
      </c>
      <c r="T63" s="37">
        <f>ROUND($I63*R63,4)</f>
        <v>0</v>
      </c>
      <c r="U63" s="40"/>
      <c r="V63" s="40"/>
      <c r="W63" s="40"/>
      <c r="X63" s="40"/>
      <c r="Y63" s="41"/>
    </row>
    <row r="64" spans="1:25" ht="191.25" x14ac:dyDescent="0.25">
      <c r="A64" s="56" t="s">
        <v>87</v>
      </c>
      <c r="B64" s="11">
        <v>13</v>
      </c>
      <c r="C64" s="32" t="s">
        <v>885</v>
      </c>
      <c r="D64" s="32" t="s">
        <v>886</v>
      </c>
      <c r="E64" s="32" t="s">
        <v>887</v>
      </c>
      <c r="F64" s="32" t="s">
        <v>87</v>
      </c>
      <c r="G64" s="32" t="s">
        <v>87</v>
      </c>
      <c r="H64" s="33" t="s">
        <v>88</v>
      </c>
      <c r="I64" s="34">
        <v>1</v>
      </c>
      <c r="J64" s="60"/>
      <c r="K64" s="11">
        <v>1</v>
      </c>
      <c r="L64" s="35"/>
      <c r="M64" s="36"/>
      <c r="N64" s="37">
        <f>IF(M64&gt;0,ROUND(L64/M64,4),0)</f>
        <v>0</v>
      </c>
      <c r="O64" s="38"/>
      <c r="P64" s="39"/>
      <c r="Q64" s="37">
        <f>ROUND(ROUND(N64,4)*(1-O64),4)</f>
        <v>0</v>
      </c>
      <c r="R64" s="37">
        <f>ROUND(ROUND(Q64,4)*(1+P64),4)</f>
        <v>0</v>
      </c>
      <c r="S64" s="37">
        <f>ROUND($I64*Q64,4)</f>
        <v>0</v>
      </c>
      <c r="T64" s="37">
        <f>ROUND($I64*R64,4)</f>
        <v>0</v>
      </c>
      <c r="U64" s="40"/>
      <c r="V64" s="40"/>
      <c r="W64" s="40"/>
      <c r="X64" s="40"/>
      <c r="Y64" s="41"/>
    </row>
    <row r="65" spans="1:25" ht="128.25" thickBot="1" x14ac:dyDescent="0.3">
      <c r="A65" s="57" t="s">
        <v>87</v>
      </c>
      <c r="B65" s="13">
        <v>14</v>
      </c>
      <c r="C65" s="43" t="s">
        <v>888</v>
      </c>
      <c r="D65" s="43" t="s">
        <v>889</v>
      </c>
      <c r="E65" s="43" t="s">
        <v>890</v>
      </c>
      <c r="F65" s="43" t="s">
        <v>87</v>
      </c>
      <c r="G65" s="43" t="s">
        <v>87</v>
      </c>
      <c r="H65" s="44" t="s">
        <v>88</v>
      </c>
      <c r="I65" s="45">
        <v>30</v>
      </c>
      <c r="J65" s="61"/>
      <c r="K65" s="13">
        <v>1</v>
      </c>
      <c r="L65" s="46"/>
      <c r="M65" s="47"/>
      <c r="N65" s="48">
        <f>IF(M65&gt;0,ROUND(L65/M65,4),0)</f>
        <v>0</v>
      </c>
      <c r="O65" s="49"/>
      <c r="P65" s="50"/>
      <c r="Q65" s="48">
        <f>ROUND(ROUND(N65,4)*(1-O65),4)</f>
        <v>0</v>
      </c>
      <c r="R65" s="48">
        <f>ROUND(ROUND(Q65,4)*(1+P65),4)</f>
        <v>0</v>
      </c>
      <c r="S65" s="48">
        <f>ROUND($I65*Q65,4)</f>
        <v>0</v>
      </c>
      <c r="T65" s="48">
        <f>ROUND($I65*R65,4)</f>
        <v>0</v>
      </c>
      <c r="U65" s="51"/>
      <c r="V65" s="51"/>
      <c r="W65" s="51"/>
      <c r="X65" s="51"/>
      <c r="Y65" s="52"/>
    </row>
    <row r="66" spans="1:25" ht="13.5" thickBot="1" x14ac:dyDescent="0.3">
      <c r="R66" s="62" t="s">
        <v>139</v>
      </c>
      <c r="S66" s="63">
        <f>SUM(S52:S65)</f>
        <v>0</v>
      </c>
      <c r="T66" s="64">
        <f>SUM(T52:T65)</f>
        <v>0</v>
      </c>
    </row>
    <row r="68" spans="1:25" ht="13.5" thickBot="1" x14ac:dyDescent="0.3"/>
    <row r="69" spans="1:25" ht="13.5" thickBot="1" x14ac:dyDescent="0.3">
      <c r="A69" s="53" t="s">
        <v>54</v>
      </c>
      <c r="B69" s="58" t="s">
        <v>289</v>
      </c>
      <c r="C69" s="18" t="s">
        <v>891</v>
      </c>
      <c r="D69" s="18"/>
      <c r="E69" s="18"/>
      <c r="F69" s="18"/>
      <c r="G69" s="18"/>
      <c r="H69" s="18" t="s">
        <v>57</v>
      </c>
      <c r="I69" s="18"/>
      <c r="J69" s="8"/>
      <c r="K69" s="7"/>
      <c r="L69" s="18" t="s">
        <v>892</v>
      </c>
      <c r="M69" s="18"/>
      <c r="N69" s="18"/>
      <c r="O69" s="18"/>
      <c r="P69" s="18"/>
      <c r="Q69" s="18"/>
      <c r="R69" s="18"/>
      <c r="S69" s="18"/>
      <c r="T69" s="18"/>
      <c r="U69" s="18"/>
      <c r="V69" s="18"/>
      <c r="W69" s="18"/>
      <c r="X69" s="18"/>
      <c r="Y69" s="8"/>
    </row>
    <row r="70" spans="1:25" ht="51.75" thickBot="1" x14ac:dyDescent="0.3">
      <c r="A70" s="54" t="s">
        <v>59</v>
      </c>
      <c r="B70" s="19" t="s">
        <v>60</v>
      </c>
      <c r="C70" s="20" t="s">
        <v>61</v>
      </c>
      <c r="D70" s="20" t="s">
        <v>62</v>
      </c>
      <c r="E70" s="20" t="s">
        <v>63</v>
      </c>
      <c r="F70" s="20" t="s">
        <v>64</v>
      </c>
      <c r="G70" s="20" t="s">
        <v>65</v>
      </c>
      <c r="H70" s="20" t="s">
        <v>66</v>
      </c>
      <c r="I70" s="20" t="s">
        <v>67</v>
      </c>
      <c r="J70" s="21" t="s">
        <v>68</v>
      </c>
      <c r="K70" s="19" t="s">
        <v>69</v>
      </c>
      <c r="L70" s="20" t="s">
        <v>70</v>
      </c>
      <c r="M70" s="20" t="s">
        <v>71</v>
      </c>
      <c r="N70" s="20" t="s">
        <v>72</v>
      </c>
      <c r="O70" s="20" t="s">
        <v>73</v>
      </c>
      <c r="P70" s="20" t="s">
        <v>74</v>
      </c>
      <c r="Q70" s="20" t="s">
        <v>75</v>
      </c>
      <c r="R70" s="20" t="s">
        <v>76</v>
      </c>
      <c r="S70" s="20" t="s">
        <v>77</v>
      </c>
      <c r="T70" s="20" t="s">
        <v>78</v>
      </c>
      <c r="U70" s="20" t="s">
        <v>79</v>
      </c>
      <c r="V70" s="20" t="s">
        <v>80</v>
      </c>
      <c r="W70" s="20" t="s">
        <v>81</v>
      </c>
      <c r="X70" s="20" t="s">
        <v>82</v>
      </c>
      <c r="Y70" s="21" t="s">
        <v>83</v>
      </c>
    </row>
    <row r="71" spans="1:25" ht="38.25" x14ac:dyDescent="0.25">
      <c r="A71" s="55" t="s">
        <v>238</v>
      </c>
      <c r="B71" s="9">
        <v>1</v>
      </c>
      <c r="C71" s="22" t="s">
        <v>893</v>
      </c>
      <c r="D71" s="22" t="s">
        <v>894</v>
      </c>
      <c r="E71" s="22" t="s">
        <v>87</v>
      </c>
      <c r="F71" s="22" t="s">
        <v>87</v>
      </c>
      <c r="G71" s="22" t="s">
        <v>87</v>
      </c>
      <c r="H71" s="23" t="s">
        <v>88</v>
      </c>
      <c r="I71" s="24">
        <v>15</v>
      </c>
      <c r="J71" s="59"/>
      <c r="K71" s="9">
        <v>1</v>
      </c>
      <c r="L71" s="25"/>
      <c r="M71" s="26"/>
      <c r="N71" s="27">
        <f>IF(M71&gt;0,ROUND(L71/M71,4),0)</f>
        <v>0</v>
      </c>
      <c r="O71" s="28"/>
      <c r="P71" s="29"/>
      <c r="Q71" s="27">
        <f>ROUND(ROUND(N71,4)*(1-O71),4)</f>
        <v>0</v>
      </c>
      <c r="R71" s="27">
        <f>ROUND(ROUND(Q71,4)*(1+P71),4)</f>
        <v>0</v>
      </c>
      <c r="S71" s="27">
        <f>ROUND($I71*Q71,4)</f>
        <v>0</v>
      </c>
      <c r="T71" s="27">
        <f>ROUND($I71*R71,4)</f>
        <v>0</v>
      </c>
      <c r="U71" s="30"/>
      <c r="V71" s="30"/>
      <c r="W71" s="30"/>
      <c r="X71" s="30"/>
      <c r="Y71" s="31"/>
    </row>
    <row r="72" spans="1:25" ht="38.25" x14ac:dyDescent="0.25">
      <c r="A72" s="56" t="s">
        <v>895</v>
      </c>
      <c r="B72" s="11">
        <v>2</v>
      </c>
      <c r="C72" s="32" t="s">
        <v>896</v>
      </c>
      <c r="D72" s="32" t="s">
        <v>894</v>
      </c>
      <c r="E72" s="32" t="s">
        <v>897</v>
      </c>
      <c r="F72" s="32" t="s">
        <v>87</v>
      </c>
      <c r="G72" s="32" t="s">
        <v>87</v>
      </c>
      <c r="H72" s="33" t="s">
        <v>88</v>
      </c>
      <c r="I72" s="34">
        <v>600</v>
      </c>
      <c r="J72" s="60"/>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39" thickBot="1" x14ac:dyDescent="0.3">
      <c r="A73" s="57" t="s">
        <v>898</v>
      </c>
      <c r="B73" s="13">
        <v>3</v>
      </c>
      <c r="C73" s="43" t="s">
        <v>899</v>
      </c>
      <c r="D73" s="43" t="s">
        <v>894</v>
      </c>
      <c r="E73" s="43" t="s">
        <v>87</v>
      </c>
      <c r="F73" s="43" t="s">
        <v>87</v>
      </c>
      <c r="G73" s="43" t="s">
        <v>87</v>
      </c>
      <c r="H73" s="44" t="s">
        <v>88</v>
      </c>
      <c r="I73" s="45">
        <v>75</v>
      </c>
      <c r="J73" s="61"/>
      <c r="K73" s="13">
        <v>1</v>
      </c>
      <c r="L73" s="46"/>
      <c r="M73" s="47"/>
      <c r="N73" s="48">
        <f>IF(M73&gt;0,ROUND(L73/M73,4),0)</f>
        <v>0</v>
      </c>
      <c r="O73" s="49"/>
      <c r="P73" s="50"/>
      <c r="Q73" s="48">
        <f>ROUND(ROUND(N73,4)*(1-O73),4)</f>
        <v>0</v>
      </c>
      <c r="R73" s="48">
        <f>ROUND(ROUND(Q73,4)*(1+P73),4)</f>
        <v>0</v>
      </c>
      <c r="S73" s="48">
        <f>ROUND($I73*Q73,4)</f>
        <v>0</v>
      </c>
      <c r="T73" s="48">
        <f>ROUND($I73*R73,4)</f>
        <v>0</v>
      </c>
      <c r="U73" s="51"/>
      <c r="V73" s="51"/>
      <c r="W73" s="51"/>
      <c r="X73" s="51"/>
      <c r="Y73" s="52"/>
    </row>
    <row r="74" spans="1:25" ht="13.5" thickBot="1" x14ac:dyDescent="0.3">
      <c r="R74" s="62" t="s">
        <v>139</v>
      </c>
      <c r="S74" s="63">
        <f>SUM(S71:S73)</f>
        <v>0</v>
      </c>
      <c r="T74" s="64">
        <f>SUM(T71:T73)</f>
        <v>0</v>
      </c>
    </row>
    <row r="76" spans="1:25" ht="13.5" thickBot="1" x14ac:dyDescent="0.3"/>
    <row r="77" spans="1:25" ht="13.5" thickBot="1" x14ac:dyDescent="0.3">
      <c r="A77" s="53" t="s">
        <v>54</v>
      </c>
      <c r="B77" s="58" t="s">
        <v>313</v>
      </c>
      <c r="C77" s="18" t="s">
        <v>900</v>
      </c>
      <c r="D77" s="18"/>
      <c r="E77" s="18"/>
      <c r="F77" s="18"/>
      <c r="G77" s="18"/>
      <c r="H77" s="18" t="s">
        <v>57</v>
      </c>
      <c r="I77" s="18"/>
      <c r="J77" s="8"/>
      <c r="K77" s="7"/>
      <c r="L77" s="18" t="s">
        <v>901</v>
      </c>
      <c r="M77" s="18"/>
      <c r="N77" s="18"/>
      <c r="O77" s="18"/>
      <c r="P77" s="18"/>
      <c r="Q77" s="18"/>
      <c r="R77" s="18"/>
      <c r="S77" s="18"/>
      <c r="T77" s="18"/>
      <c r="U77" s="18"/>
      <c r="V77" s="18"/>
      <c r="W77" s="18"/>
      <c r="X77" s="18"/>
      <c r="Y77" s="8"/>
    </row>
    <row r="78" spans="1:25" ht="51.75" thickBot="1" x14ac:dyDescent="0.3">
      <c r="A78" s="54" t="s">
        <v>59</v>
      </c>
      <c r="B78" s="19" t="s">
        <v>60</v>
      </c>
      <c r="C78" s="20" t="s">
        <v>61</v>
      </c>
      <c r="D78" s="20" t="s">
        <v>62</v>
      </c>
      <c r="E78" s="20" t="s">
        <v>63</v>
      </c>
      <c r="F78" s="20" t="s">
        <v>64</v>
      </c>
      <c r="G78" s="20" t="s">
        <v>65</v>
      </c>
      <c r="H78" s="20" t="s">
        <v>66</v>
      </c>
      <c r="I78" s="20" t="s">
        <v>67</v>
      </c>
      <c r="J78" s="21" t="s">
        <v>68</v>
      </c>
      <c r="K78" s="19" t="s">
        <v>69</v>
      </c>
      <c r="L78" s="20" t="s">
        <v>70</v>
      </c>
      <c r="M78" s="20" t="s">
        <v>71</v>
      </c>
      <c r="N78" s="20" t="s">
        <v>72</v>
      </c>
      <c r="O78" s="20" t="s">
        <v>73</v>
      </c>
      <c r="P78" s="20" t="s">
        <v>74</v>
      </c>
      <c r="Q78" s="20" t="s">
        <v>75</v>
      </c>
      <c r="R78" s="20" t="s">
        <v>76</v>
      </c>
      <c r="S78" s="20" t="s">
        <v>77</v>
      </c>
      <c r="T78" s="20" t="s">
        <v>78</v>
      </c>
      <c r="U78" s="20" t="s">
        <v>79</v>
      </c>
      <c r="V78" s="20" t="s">
        <v>80</v>
      </c>
      <c r="W78" s="20" t="s">
        <v>81</v>
      </c>
      <c r="X78" s="20" t="s">
        <v>82</v>
      </c>
      <c r="Y78" s="21" t="s">
        <v>83</v>
      </c>
    </row>
    <row r="79" spans="1:25" ht="51" x14ac:dyDescent="0.25">
      <c r="A79" s="55" t="s">
        <v>902</v>
      </c>
      <c r="B79" s="9">
        <v>1</v>
      </c>
      <c r="C79" s="22" t="s">
        <v>903</v>
      </c>
      <c r="D79" s="22" t="s">
        <v>904</v>
      </c>
      <c r="E79" s="22" t="s">
        <v>905</v>
      </c>
      <c r="F79" s="22" t="s">
        <v>87</v>
      </c>
      <c r="G79" s="22" t="s">
        <v>87</v>
      </c>
      <c r="H79" s="23" t="s">
        <v>88</v>
      </c>
      <c r="I79" s="24">
        <v>67</v>
      </c>
      <c r="J79" s="59"/>
      <c r="K79" s="9">
        <v>1</v>
      </c>
      <c r="L79" s="25"/>
      <c r="M79" s="26"/>
      <c r="N79" s="27">
        <f>IF(M79&gt;0,ROUND(L79/M79,4),0)</f>
        <v>0</v>
      </c>
      <c r="O79" s="28"/>
      <c r="P79" s="29"/>
      <c r="Q79" s="27">
        <f>ROUND(ROUND(N79,4)*(1-O79),4)</f>
        <v>0</v>
      </c>
      <c r="R79" s="27">
        <f>ROUND(ROUND(Q79,4)*(1+P79),4)</f>
        <v>0</v>
      </c>
      <c r="S79" s="27">
        <f>ROUND($I79*Q79,4)</f>
        <v>0</v>
      </c>
      <c r="T79" s="27">
        <f>ROUND($I79*R79,4)</f>
        <v>0</v>
      </c>
      <c r="U79" s="30"/>
      <c r="V79" s="30"/>
      <c r="W79" s="30"/>
      <c r="X79" s="30"/>
      <c r="Y79" s="31"/>
    </row>
    <row r="80" spans="1:25" ht="51" x14ac:dyDescent="0.25">
      <c r="A80" s="56" t="s">
        <v>906</v>
      </c>
      <c r="B80" s="11">
        <v>2</v>
      </c>
      <c r="C80" s="32" t="s">
        <v>907</v>
      </c>
      <c r="D80" s="32" t="s">
        <v>908</v>
      </c>
      <c r="E80" s="32" t="s">
        <v>905</v>
      </c>
      <c r="F80" s="32" t="s">
        <v>87</v>
      </c>
      <c r="G80" s="32" t="s">
        <v>87</v>
      </c>
      <c r="H80" s="33" t="s">
        <v>88</v>
      </c>
      <c r="I80" s="34">
        <v>15</v>
      </c>
      <c r="J80" s="60"/>
      <c r="K80" s="11">
        <v>1</v>
      </c>
      <c r="L80" s="35"/>
      <c r="M80" s="36"/>
      <c r="N80" s="37">
        <f>IF(M80&gt;0,ROUND(L80/M80,4),0)</f>
        <v>0</v>
      </c>
      <c r="O80" s="38"/>
      <c r="P80" s="39"/>
      <c r="Q80" s="37">
        <f>ROUND(ROUND(N80,4)*(1-O80),4)</f>
        <v>0</v>
      </c>
      <c r="R80" s="37">
        <f>ROUND(ROUND(Q80,4)*(1+P80),4)</f>
        <v>0</v>
      </c>
      <c r="S80" s="37">
        <f>ROUND($I80*Q80,4)</f>
        <v>0</v>
      </c>
      <c r="T80" s="37">
        <f>ROUND($I80*R80,4)</f>
        <v>0</v>
      </c>
      <c r="U80" s="40"/>
      <c r="V80" s="40"/>
      <c r="W80" s="40"/>
      <c r="X80" s="40"/>
      <c r="Y80" s="41"/>
    </row>
    <row r="81" spans="1:25" ht="51" x14ac:dyDescent="0.25">
      <c r="A81" s="56" t="s">
        <v>909</v>
      </c>
      <c r="B81" s="11">
        <v>3</v>
      </c>
      <c r="C81" s="32" t="s">
        <v>910</v>
      </c>
      <c r="D81" s="32" t="s">
        <v>911</v>
      </c>
      <c r="E81" s="32" t="s">
        <v>905</v>
      </c>
      <c r="F81" s="32" t="s">
        <v>87</v>
      </c>
      <c r="G81" s="32" t="s">
        <v>87</v>
      </c>
      <c r="H81" s="33" t="s">
        <v>88</v>
      </c>
      <c r="I81" s="34">
        <v>15</v>
      </c>
      <c r="J81" s="60"/>
      <c r="K81" s="11">
        <v>1</v>
      </c>
      <c r="L81" s="35"/>
      <c r="M81" s="36"/>
      <c r="N81" s="37">
        <f>IF(M81&gt;0,ROUND(L81/M81,4),0)</f>
        <v>0</v>
      </c>
      <c r="O81" s="38"/>
      <c r="P81" s="39"/>
      <c r="Q81" s="37">
        <f>ROUND(ROUND(N81,4)*(1-O81),4)</f>
        <v>0</v>
      </c>
      <c r="R81" s="37">
        <f>ROUND(ROUND(Q81,4)*(1+P81),4)</f>
        <v>0</v>
      </c>
      <c r="S81" s="37">
        <f>ROUND($I81*Q81,4)</f>
        <v>0</v>
      </c>
      <c r="T81" s="37">
        <f>ROUND($I81*R81,4)</f>
        <v>0</v>
      </c>
      <c r="U81" s="40"/>
      <c r="V81" s="40"/>
      <c r="W81" s="40"/>
      <c r="X81" s="40"/>
      <c r="Y81" s="41"/>
    </row>
    <row r="82" spans="1:25" ht="51.75" thickBot="1" x14ac:dyDescent="0.3">
      <c r="A82" s="57" t="s">
        <v>912</v>
      </c>
      <c r="B82" s="13">
        <v>4</v>
      </c>
      <c r="C82" s="43" t="s">
        <v>913</v>
      </c>
      <c r="D82" s="43" t="s">
        <v>911</v>
      </c>
      <c r="E82" s="43" t="s">
        <v>905</v>
      </c>
      <c r="F82" s="43" t="s">
        <v>87</v>
      </c>
      <c r="G82" s="43" t="s">
        <v>87</v>
      </c>
      <c r="H82" s="44" t="s">
        <v>88</v>
      </c>
      <c r="I82" s="45">
        <v>15</v>
      </c>
      <c r="J82" s="61"/>
      <c r="K82" s="13">
        <v>1</v>
      </c>
      <c r="L82" s="46"/>
      <c r="M82" s="47"/>
      <c r="N82" s="48">
        <f>IF(M82&gt;0,ROUND(L82/M82,4),0)</f>
        <v>0</v>
      </c>
      <c r="O82" s="49"/>
      <c r="P82" s="50"/>
      <c r="Q82" s="48">
        <f>ROUND(ROUND(N82,4)*(1-O82),4)</f>
        <v>0</v>
      </c>
      <c r="R82" s="48">
        <f>ROUND(ROUND(Q82,4)*(1+P82),4)</f>
        <v>0</v>
      </c>
      <c r="S82" s="48">
        <f>ROUND($I82*Q82,4)</f>
        <v>0</v>
      </c>
      <c r="T82" s="48">
        <f>ROUND($I82*R82,4)</f>
        <v>0</v>
      </c>
      <c r="U82" s="51"/>
      <c r="V82" s="51"/>
      <c r="W82" s="51"/>
      <c r="X82" s="51"/>
      <c r="Y82" s="52"/>
    </row>
    <row r="83" spans="1:25" ht="13.5" thickBot="1" x14ac:dyDescent="0.3">
      <c r="R83" s="62" t="s">
        <v>139</v>
      </c>
      <c r="S83" s="63">
        <f>SUM(S79:S82)</f>
        <v>0</v>
      </c>
      <c r="T83" s="64">
        <f>SUM(T79:T82)</f>
        <v>0</v>
      </c>
    </row>
    <row r="85" spans="1:25" ht="13.5" thickBot="1" x14ac:dyDescent="0.3"/>
    <row r="86" spans="1:25" ht="13.5" thickBot="1" x14ac:dyDescent="0.3">
      <c r="A86" s="53" t="s">
        <v>54</v>
      </c>
      <c r="B86" s="58" t="s">
        <v>467</v>
      </c>
      <c r="C86" s="18" t="s">
        <v>914</v>
      </c>
      <c r="D86" s="18"/>
      <c r="E86" s="18"/>
      <c r="F86" s="18"/>
      <c r="G86" s="18"/>
      <c r="H86" s="18" t="s">
        <v>57</v>
      </c>
      <c r="I86" s="18"/>
      <c r="J86" s="8"/>
      <c r="K86" s="7"/>
      <c r="L86" s="18" t="s">
        <v>915</v>
      </c>
      <c r="M86" s="18"/>
      <c r="N86" s="18"/>
      <c r="O86" s="18"/>
      <c r="P86" s="18"/>
      <c r="Q86" s="18"/>
      <c r="R86" s="18"/>
      <c r="S86" s="18"/>
      <c r="T86" s="18"/>
      <c r="U86" s="18"/>
      <c r="V86" s="18"/>
      <c r="W86" s="18"/>
      <c r="X86" s="18"/>
      <c r="Y86" s="8"/>
    </row>
    <row r="87" spans="1:25" ht="51.75" thickBot="1" x14ac:dyDescent="0.3">
      <c r="A87" s="54" t="s">
        <v>59</v>
      </c>
      <c r="B87" s="19" t="s">
        <v>60</v>
      </c>
      <c r="C87" s="20" t="s">
        <v>61</v>
      </c>
      <c r="D87" s="20" t="s">
        <v>62</v>
      </c>
      <c r="E87" s="20" t="s">
        <v>63</v>
      </c>
      <c r="F87" s="20" t="s">
        <v>64</v>
      </c>
      <c r="G87" s="20" t="s">
        <v>65</v>
      </c>
      <c r="H87" s="20" t="s">
        <v>66</v>
      </c>
      <c r="I87" s="20" t="s">
        <v>67</v>
      </c>
      <c r="J87" s="21" t="s">
        <v>68</v>
      </c>
      <c r="K87" s="19" t="s">
        <v>69</v>
      </c>
      <c r="L87" s="20" t="s">
        <v>70</v>
      </c>
      <c r="M87" s="20" t="s">
        <v>71</v>
      </c>
      <c r="N87" s="20" t="s">
        <v>72</v>
      </c>
      <c r="O87" s="20" t="s">
        <v>73</v>
      </c>
      <c r="P87" s="20" t="s">
        <v>74</v>
      </c>
      <c r="Q87" s="20" t="s">
        <v>75</v>
      </c>
      <c r="R87" s="20" t="s">
        <v>76</v>
      </c>
      <c r="S87" s="20" t="s">
        <v>77</v>
      </c>
      <c r="T87" s="20" t="s">
        <v>78</v>
      </c>
      <c r="U87" s="20" t="s">
        <v>79</v>
      </c>
      <c r="V87" s="20" t="s">
        <v>80</v>
      </c>
      <c r="W87" s="20" t="s">
        <v>81</v>
      </c>
      <c r="X87" s="20" t="s">
        <v>82</v>
      </c>
      <c r="Y87" s="21" t="s">
        <v>83</v>
      </c>
    </row>
    <row r="88" spans="1:25" ht="89.25" x14ac:dyDescent="0.25">
      <c r="A88" s="55" t="s">
        <v>916</v>
      </c>
      <c r="B88" s="9">
        <v>1</v>
      </c>
      <c r="C88" s="22" t="s">
        <v>917</v>
      </c>
      <c r="D88" s="22" t="s">
        <v>918</v>
      </c>
      <c r="E88" s="22" t="s">
        <v>87</v>
      </c>
      <c r="F88" s="22" t="s">
        <v>87</v>
      </c>
      <c r="G88" s="22" t="s">
        <v>87</v>
      </c>
      <c r="H88" s="23" t="s">
        <v>88</v>
      </c>
      <c r="I88" s="24">
        <v>30</v>
      </c>
      <c r="J88" s="59"/>
      <c r="K88" s="9">
        <v>1</v>
      </c>
      <c r="L88" s="25"/>
      <c r="M88" s="26"/>
      <c r="N88" s="27">
        <f>IF(M88&gt;0,ROUND(L88/M88,4),0)</f>
        <v>0</v>
      </c>
      <c r="O88" s="28"/>
      <c r="P88" s="29"/>
      <c r="Q88" s="27">
        <f>ROUND(ROUND(N88,4)*(1-O88),4)</f>
        <v>0</v>
      </c>
      <c r="R88" s="27">
        <f>ROUND(ROUND(Q88,4)*(1+P88),4)</f>
        <v>0</v>
      </c>
      <c r="S88" s="27">
        <f>ROUND($I88*Q88,4)</f>
        <v>0</v>
      </c>
      <c r="T88" s="27">
        <f>ROUND($I88*R88,4)</f>
        <v>0</v>
      </c>
      <c r="U88" s="30"/>
      <c r="V88" s="30"/>
      <c r="W88" s="30"/>
      <c r="X88" s="30"/>
      <c r="Y88" s="31"/>
    </row>
    <row r="89" spans="1:25" ht="63.75" x14ac:dyDescent="0.25">
      <c r="A89" s="56" t="s">
        <v>919</v>
      </c>
      <c r="B89" s="11">
        <v>2</v>
      </c>
      <c r="C89" s="32" t="s">
        <v>920</v>
      </c>
      <c r="D89" s="32" t="s">
        <v>921</v>
      </c>
      <c r="E89" s="32" t="s">
        <v>87</v>
      </c>
      <c r="F89" s="32" t="s">
        <v>87</v>
      </c>
      <c r="G89" s="32" t="s">
        <v>87</v>
      </c>
      <c r="H89" s="33" t="s">
        <v>88</v>
      </c>
      <c r="I89" s="34">
        <v>30</v>
      </c>
      <c r="J89" s="60"/>
      <c r="K89" s="11">
        <v>1</v>
      </c>
      <c r="L89" s="35"/>
      <c r="M89" s="36"/>
      <c r="N89" s="37">
        <f>IF(M89&gt;0,ROUND(L89/M89,4),0)</f>
        <v>0</v>
      </c>
      <c r="O89" s="38"/>
      <c r="P89" s="39"/>
      <c r="Q89" s="37">
        <f>ROUND(ROUND(N89,4)*(1-O89),4)</f>
        <v>0</v>
      </c>
      <c r="R89" s="37">
        <f>ROUND(ROUND(Q89,4)*(1+P89),4)</f>
        <v>0</v>
      </c>
      <c r="S89" s="37">
        <f>ROUND($I89*Q89,4)</f>
        <v>0</v>
      </c>
      <c r="T89" s="37">
        <f>ROUND($I89*R89,4)</f>
        <v>0</v>
      </c>
      <c r="U89" s="40"/>
      <c r="V89" s="40"/>
      <c r="W89" s="40"/>
      <c r="X89" s="40"/>
      <c r="Y89" s="41"/>
    </row>
    <row r="90" spans="1:25" ht="77.25" thickBot="1" x14ac:dyDescent="0.3">
      <c r="A90" s="57" t="s">
        <v>922</v>
      </c>
      <c r="B90" s="13">
        <v>3</v>
      </c>
      <c r="C90" s="43" t="s">
        <v>923</v>
      </c>
      <c r="D90" s="43" t="s">
        <v>924</v>
      </c>
      <c r="E90" s="43" t="s">
        <v>87</v>
      </c>
      <c r="F90" s="43" t="s">
        <v>87</v>
      </c>
      <c r="G90" s="43" t="s">
        <v>87</v>
      </c>
      <c r="H90" s="44" t="s">
        <v>88</v>
      </c>
      <c r="I90" s="45">
        <v>60</v>
      </c>
      <c r="J90" s="61"/>
      <c r="K90" s="13">
        <v>1</v>
      </c>
      <c r="L90" s="46"/>
      <c r="M90" s="47"/>
      <c r="N90" s="48">
        <f>IF(M90&gt;0,ROUND(L90/M90,4),0)</f>
        <v>0</v>
      </c>
      <c r="O90" s="49"/>
      <c r="P90" s="50"/>
      <c r="Q90" s="48">
        <f>ROUND(ROUND(N90,4)*(1-O90),4)</f>
        <v>0</v>
      </c>
      <c r="R90" s="48">
        <f>ROUND(ROUND(Q90,4)*(1+P90),4)</f>
        <v>0</v>
      </c>
      <c r="S90" s="48">
        <f>ROUND($I90*Q90,4)</f>
        <v>0</v>
      </c>
      <c r="T90" s="48">
        <f>ROUND($I90*R90,4)</f>
        <v>0</v>
      </c>
      <c r="U90" s="51"/>
      <c r="V90" s="51"/>
      <c r="W90" s="51"/>
      <c r="X90" s="51"/>
      <c r="Y90" s="52"/>
    </row>
    <row r="91" spans="1:25" ht="13.5" thickBot="1" x14ac:dyDescent="0.3">
      <c r="R91" s="62" t="s">
        <v>139</v>
      </c>
      <c r="S91" s="63">
        <f>SUM(S88:S90)</f>
        <v>0</v>
      </c>
      <c r="T91" s="64">
        <f>SUM(T88:T90)</f>
        <v>0</v>
      </c>
    </row>
    <row r="93" spans="1:25" ht="13.5" thickBot="1" x14ac:dyDescent="0.3"/>
    <row r="94" spans="1:25" ht="13.5" thickBot="1" x14ac:dyDescent="0.3">
      <c r="A94" s="53" t="s">
        <v>54</v>
      </c>
      <c r="B94" s="58" t="s">
        <v>475</v>
      </c>
      <c r="C94" s="18" t="s">
        <v>925</v>
      </c>
      <c r="D94" s="18"/>
      <c r="E94" s="18"/>
      <c r="F94" s="18"/>
      <c r="G94" s="18"/>
      <c r="H94" s="18" t="s">
        <v>542</v>
      </c>
      <c r="I94" s="18"/>
      <c r="J94" s="8"/>
      <c r="K94" s="7"/>
      <c r="L94" s="18" t="s">
        <v>926</v>
      </c>
      <c r="M94" s="18"/>
      <c r="N94" s="18"/>
      <c r="O94" s="18"/>
      <c r="P94" s="18"/>
      <c r="Q94" s="18"/>
      <c r="R94" s="18"/>
      <c r="S94" s="18"/>
      <c r="T94" s="18"/>
      <c r="U94" s="18"/>
      <c r="V94" s="18"/>
      <c r="W94" s="18"/>
      <c r="X94" s="18"/>
      <c r="Y94" s="8"/>
    </row>
    <row r="95" spans="1:25" ht="51.75" thickBot="1" x14ac:dyDescent="0.3">
      <c r="A95" s="54" t="s">
        <v>59</v>
      </c>
      <c r="B95" s="19" t="s">
        <v>60</v>
      </c>
      <c r="C95" s="20" t="s">
        <v>61</v>
      </c>
      <c r="D95" s="20" t="s">
        <v>62</v>
      </c>
      <c r="E95" s="20" t="s">
        <v>63</v>
      </c>
      <c r="F95" s="20" t="s">
        <v>64</v>
      </c>
      <c r="G95" s="20" t="s">
        <v>65</v>
      </c>
      <c r="H95" s="20" t="s">
        <v>66</v>
      </c>
      <c r="I95" s="20" t="s">
        <v>67</v>
      </c>
      <c r="J95" s="21" t="s">
        <v>68</v>
      </c>
      <c r="K95" s="19" t="s">
        <v>69</v>
      </c>
      <c r="L95" s="20" t="s">
        <v>70</v>
      </c>
      <c r="M95" s="20" t="s">
        <v>71</v>
      </c>
      <c r="N95" s="20" t="s">
        <v>72</v>
      </c>
      <c r="O95" s="20" t="s">
        <v>73</v>
      </c>
      <c r="P95" s="20" t="s">
        <v>74</v>
      </c>
      <c r="Q95" s="20" t="s">
        <v>75</v>
      </c>
      <c r="R95" s="20" t="s">
        <v>76</v>
      </c>
      <c r="S95" s="20" t="s">
        <v>77</v>
      </c>
      <c r="T95" s="20" t="s">
        <v>78</v>
      </c>
      <c r="U95" s="20" t="s">
        <v>79</v>
      </c>
      <c r="V95" s="20" t="s">
        <v>80</v>
      </c>
      <c r="W95" s="20" t="s">
        <v>81</v>
      </c>
      <c r="X95" s="20" t="s">
        <v>82</v>
      </c>
      <c r="Y95" s="21" t="s">
        <v>83</v>
      </c>
    </row>
    <row r="96" spans="1:25" ht="76.5" x14ac:dyDescent="0.25">
      <c r="A96" s="55" t="s">
        <v>927</v>
      </c>
      <c r="B96" s="9">
        <v>1</v>
      </c>
      <c r="C96" s="22" t="s">
        <v>928</v>
      </c>
      <c r="D96" s="22" t="s">
        <v>929</v>
      </c>
      <c r="E96" s="22" t="s">
        <v>930</v>
      </c>
      <c r="F96" s="22" t="s">
        <v>87</v>
      </c>
      <c r="G96" s="22" t="s">
        <v>87</v>
      </c>
      <c r="H96" s="23" t="s">
        <v>88</v>
      </c>
      <c r="I96" s="24">
        <v>10200</v>
      </c>
      <c r="J96" s="59"/>
      <c r="K96" s="9">
        <v>1</v>
      </c>
      <c r="L96" s="25"/>
      <c r="M96" s="26"/>
      <c r="N96" s="27">
        <f>IF(M96&gt;0,ROUND(L96/M96,4),0)</f>
        <v>0</v>
      </c>
      <c r="O96" s="28"/>
      <c r="P96" s="29"/>
      <c r="Q96" s="27">
        <f>ROUND(ROUND(N96,4)*(1-O96),4)</f>
        <v>0</v>
      </c>
      <c r="R96" s="27">
        <f>ROUND(ROUND(Q96,4)*(1+P96),4)</f>
        <v>0</v>
      </c>
      <c r="S96" s="27">
        <f>ROUND($I96*Q96,4)</f>
        <v>0</v>
      </c>
      <c r="T96" s="27">
        <f>ROUND($I96*R96,4)</f>
        <v>0</v>
      </c>
      <c r="U96" s="30"/>
      <c r="V96" s="30"/>
      <c r="W96" s="30"/>
      <c r="X96" s="30"/>
      <c r="Y96" s="31"/>
    </row>
    <row r="97" spans="1:25" ht="77.25" thickBot="1" x14ac:dyDescent="0.3">
      <c r="A97" s="57" t="s">
        <v>931</v>
      </c>
      <c r="B97" s="13">
        <v>2</v>
      </c>
      <c r="C97" s="43" t="s">
        <v>932</v>
      </c>
      <c r="D97" s="43" t="s">
        <v>933</v>
      </c>
      <c r="E97" s="43" t="s">
        <v>87</v>
      </c>
      <c r="F97" s="43" t="s">
        <v>87</v>
      </c>
      <c r="G97" s="43" t="s">
        <v>87</v>
      </c>
      <c r="H97" s="44" t="s">
        <v>88</v>
      </c>
      <c r="I97" s="45">
        <v>14250</v>
      </c>
      <c r="J97" s="61"/>
      <c r="K97" s="13">
        <v>1</v>
      </c>
      <c r="L97" s="46"/>
      <c r="M97" s="47"/>
      <c r="N97" s="48">
        <f>IF(M97&gt;0,ROUND(L97/M97,4),0)</f>
        <v>0</v>
      </c>
      <c r="O97" s="49"/>
      <c r="P97" s="50"/>
      <c r="Q97" s="48">
        <f>ROUND(ROUND(N97,4)*(1-O97),4)</f>
        <v>0</v>
      </c>
      <c r="R97" s="48">
        <f>ROUND(ROUND(Q97,4)*(1+P97),4)</f>
        <v>0</v>
      </c>
      <c r="S97" s="48">
        <f>ROUND($I97*Q97,4)</f>
        <v>0</v>
      </c>
      <c r="T97" s="48">
        <f>ROUND($I97*R97,4)</f>
        <v>0</v>
      </c>
      <c r="U97" s="51"/>
      <c r="V97" s="51"/>
      <c r="W97" s="51"/>
      <c r="X97" s="51"/>
      <c r="Y97" s="52"/>
    </row>
    <row r="98" spans="1:25" ht="13.5" thickBot="1" x14ac:dyDescent="0.3">
      <c r="R98" s="62" t="s">
        <v>139</v>
      </c>
      <c r="S98" s="63">
        <f>SUM(S96:S97)</f>
        <v>0</v>
      </c>
      <c r="T98" s="64">
        <f>SUM(T96:T97)</f>
        <v>0</v>
      </c>
    </row>
    <row r="100" spans="1:25" ht="13.5" thickBot="1" x14ac:dyDescent="0.3"/>
    <row r="101" spans="1:25" ht="13.5" thickBot="1" x14ac:dyDescent="0.3">
      <c r="A101" s="53" t="s">
        <v>54</v>
      </c>
      <c r="B101" s="58" t="s">
        <v>484</v>
      </c>
      <c r="C101" s="18" t="s">
        <v>934</v>
      </c>
      <c r="D101" s="18"/>
      <c r="E101" s="18"/>
      <c r="F101" s="18"/>
      <c r="G101" s="18"/>
      <c r="H101" s="18" t="s">
        <v>57</v>
      </c>
      <c r="I101" s="18"/>
      <c r="J101" s="8"/>
      <c r="K101" s="7"/>
      <c r="L101" s="18" t="s">
        <v>935</v>
      </c>
      <c r="M101" s="18"/>
      <c r="N101" s="18"/>
      <c r="O101" s="18"/>
      <c r="P101" s="18"/>
      <c r="Q101" s="18"/>
      <c r="R101" s="18"/>
      <c r="S101" s="18"/>
      <c r="T101" s="18"/>
      <c r="U101" s="18"/>
      <c r="V101" s="18"/>
      <c r="W101" s="18"/>
      <c r="X101" s="18"/>
      <c r="Y101" s="8"/>
    </row>
    <row r="102" spans="1:25" ht="51.75" thickBot="1" x14ac:dyDescent="0.3">
      <c r="A102" s="54" t="s">
        <v>59</v>
      </c>
      <c r="B102" s="19" t="s">
        <v>60</v>
      </c>
      <c r="C102" s="20" t="s">
        <v>61</v>
      </c>
      <c r="D102" s="20" t="s">
        <v>62</v>
      </c>
      <c r="E102" s="20" t="s">
        <v>63</v>
      </c>
      <c r="F102" s="20" t="s">
        <v>64</v>
      </c>
      <c r="G102" s="20" t="s">
        <v>65</v>
      </c>
      <c r="H102" s="20" t="s">
        <v>66</v>
      </c>
      <c r="I102" s="20" t="s">
        <v>67</v>
      </c>
      <c r="J102" s="21" t="s">
        <v>68</v>
      </c>
      <c r="K102" s="19" t="s">
        <v>69</v>
      </c>
      <c r="L102" s="20" t="s">
        <v>70</v>
      </c>
      <c r="M102" s="20" t="s">
        <v>71</v>
      </c>
      <c r="N102" s="20" t="s">
        <v>72</v>
      </c>
      <c r="O102" s="20" t="s">
        <v>73</v>
      </c>
      <c r="P102" s="20" t="s">
        <v>74</v>
      </c>
      <c r="Q102" s="20" t="s">
        <v>75</v>
      </c>
      <c r="R102" s="20" t="s">
        <v>76</v>
      </c>
      <c r="S102" s="20" t="s">
        <v>77</v>
      </c>
      <c r="T102" s="20" t="s">
        <v>78</v>
      </c>
      <c r="U102" s="20" t="s">
        <v>79</v>
      </c>
      <c r="V102" s="20" t="s">
        <v>80</v>
      </c>
      <c r="W102" s="20" t="s">
        <v>81</v>
      </c>
      <c r="X102" s="20" t="s">
        <v>82</v>
      </c>
      <c r="Y102" s="21" t="s">
        <v>83</v>
      </c>
    </row>
    <row r="103" spans="1:25" ht="140.25" x14ac:dyDescent="0.25">
      <c r="A103" s="55" t="s">
        <v>936</v>
      </c>
      <c r="B103" s="9">
        <v>1</v>
      </c>
      <c r="C103" s="22" t="s">
        <v>926</v>
      </c>
      <c r="D103" s="22" t="s">
        <v>937</v>
      </c>
      <c r="E103" s="22" t="s">
        <v>938</v>
      </c>
      <c r="F103" s="22" t="s">
        <v>87</v>
      </c>
      <c r="G103" s="22" t="s">
        <v>87</v>
      </c>
      <c r="H103" s="23" t="s">
        <v>88</v>
      </c>
      <c r="I103" s="24">
        <v>1125</v>
      </c>
      <c r="J103" s="59"/>
      <c r="K103" s="9">
        <v>1</v>
      </c>
      <c r="L103" s="25"/>
      <c r="M103" s="26"/>
      <c r="N103" s="27">
        <f>IF(M103&gt;0,ROUND(L103/M103,4),0)</f>
        <v>0</v>
      </c>
      <c r="O103" s="28"/>
      <c r="P103" s="29"/>
      <c r="Q103" s="27">
        <f>ROUND(ROUND(N103,4)*(1-O103),4)</f>
        <v>0</v>
      </c>
      <c r="R103" s="27">
        <f>ROUND(ROUND(Q103,4)*(1+P103),4)</f>
        <v>0</v>
      </c>
      <c r="S103" s="27">
        <f>ROUND($I103*Q103,4)</f>
        <v>0</v>
      </c>
      <c r="T103" s="27">
        <f>ROUND($I103*R103,4)</f>
        <v>0</v>
      </c>
      <c r="U103" s="30"/>
      <c r="V103" s="30"/>
      <c r="W103" s="30"/>
      <c r="X103" s="30"/>
      <c r="Y103" s="31"/>
    </row>
    <row r="104" spans="1:25" ht="76.5" x14ac:dyDescent="0.25">
      <c r="A104" s="56" t="s">
        <v>939</v>
      </c>
      <c r="B104" s="11">
        <v>2</v>
      </c>
      <c r="C104" s="32" t="s">
        <v>940</v>
      </c>
      <c r="D104" s="32" t="s">
        <v>941</v>
      </c>
      <c r="E104" s="32" t="s">
        <v>942</v>
      </c>
      <c r="F104" s="32" t="s">
        <v>87</v>
      </c>
      <c r="G104" s="32" t="s">
        <v>87</v>
      </c>
      <c r="H104" s="33" t="s">
        <v>88</v>
      </c>
      <c r="I104" s="34">
        <v>607</v>
      </c>
      <c r="J104" s="60"/>
      <c r="K104" s="11">
        <v>1</v>
      </c>
      <c r="L104" s="35"/>
      <c r="M104" s="36"/>
      <c r="N104" s="37">
        <f>IF(M104&gt;0,ROUND(L104/M104,4),0)</f>
        <v>0</v>
      </c>
      <c r="O104" s="38"/>
      <c r="P104" s="39"/>
      <c r="Q104" s="37">
        <f>ROUND(ROUND(N104,4)*(1-O104),4)</f>
        <v>0</v>
      </c>
      <c r="R104" s="37">
        <f>ROUND(ROUND(Q104,4)*(1+P104),4)</f>
        <v>0</v>
      </c>
      <c r="S104" s="37">
        <f>ROUND($I104*Q104,4)</f>
        <v>0</v>
      </c>
      <c r="T104" s="37">
        <f>ROUND($I104*R104,4)</f>
        <v>0</v>
      </c>
      <c r="U104" s="40"/>
      <c r="V104" s="40"/>
      <c r="W104" s="40"/>
      <c r="X104" s="40"/>
      <c r="Y104" s="41"/>
    </row>
    <row r="105" spans="1:25" ht="39" thickBot="1" x14ac:dyDescent="0.3">
      <c r="A105" s="57" t="s">
        <v>943</v>
      </c>
      <c r="B105" s="13">
        <v>3</v>
      </c>
      <c r="C105" s="43" t="s">
        <v>944</v>
      </c>
      <c r="D105" s="43" t="s">
        <v>945</v>
      </c>
      <c r="E105" s="43" t="s">
        <v>946</v>
      </c>
      <c r="F105" s="43" t="s">
        <v>87</v>
      </c>
      <c r="G105" s="43" t="s">
        <v>87</v>
      </c>
      <c r="H105" s="44" t="s">
        <v>88</v>
      </c>
      <c r="I105" s="45">
        <v>37</v>
      </c>
      <c r="J105" s="61"/>
      <c r="K105" s="13">
        <v>1</v>
      </c>
      <c r="L105" s="46"/>
      <c r="M105" s="47"/>
      <c r="N105" s="48">
        <f>IF(M105&gt;0,ROUND(L105/M105,4),0)</f>
        <v>0</v>
      </c>
      <c r="O105" s="49"/>
      <c r="P105" s="50"/>
      <c r="Q105" s="48">
        <f>ROUND(ROUND(N105,4)*(1-O105),4)</f>
        <v>0</v>
      </c>
      <c r="R105" s="48">
        <f>ROUND(ROUND(Q105,4)*(1+P105),4)</f>
        <v>0</v>
      </c>
      <c r="S105" s="48">
        <f>ROUND($I105*Q105,4)</f>
        <v>0</v>
      </c>
      <c r="T105" s="48">
        <f>ROUND($I105*R105,4)</f>
        <v>0</v>
      </c>
      <c r="U105" s="51"/>
      <c r="V105" s="51"/>
      <c r="W105" s="51"/>
      <c r="X105" s="51"/>
      <c r="Y105" s="52"/>
    </row>
    <row r="106" spans="1:25" ht="13.5" thickBot="1" x14ac:dyDescent="0.3">
      <c r="R106" s="62" t="s">
        <v>139</v>
      </c>
      <c r="S106" s="63">
        <f>SUM(S103:S105)</f>
        <v>0</v>
      </c>
      <c r="T106" s="64">
        <f>SUM(T103:T105)</f>
        <v>0</v>
      </c>
    </row>
    <row r="108" spans="1:25" ht="13.5" thickBot="1" x14ac:dyDescent="0.3"/>
    <row r="109" spans="1:25" ht="13.5" thickBot="1" x14ac:dyDescent="0.3">
      <c r="A109" s="53" t="s">
        <v>54</v>
      </c>
      <c r="B109" s="58" t="s">
        <v>492</v>
      </c>
      <c r="C109" s="18" t="s">
        <v>947</v>
      </c>
      <c r="D109" s="18"/>
      <c r="E109" s="18"/>
      <c r="F109" s="18"/>
      <c r="G109" s="18"/>
      <c r="H109" s="18" t="s">
        <v>57</v>
      </c>
      <c r="I109" s="18"/>
      <c r="J109" s="8"/>
      <c r="K109" s="7"/>
      <c r="L109" s="18" t="s">
        <v>948</v>
      </c>
      <c r="M109" s="18"/>
      <c r="N109" s="18"/>
      <c r="O109" s="18"/>
      <c r="P109" s="18"/>
      <c r="Q109" s="18"/>
      <c r="R109" s="18"/>
      <c r="S109" s="18"/>
      <c r="T109" s="18"/>
      <c r="U109" s="18"/>
      <c r="V109" s="18"/>
      <c r="W109" s="18"/>
      <c r="X109" s="18"/>
      <c r="Y109" s="8"/>
    </row>
    <row r="110" spans="1:25" ht="51.75" thickBot="1" x14ac:dyDescent="0.3">
      <c r="A110" s="54" t="s">
        <v>59</v>
      </c>
      <c r="B110" s="19" t="s">
        <v>60</v>
      </c>
      <c r="C110" s="20" t="s">
        <v>61</v>
      </c>
      <c r="D110" s="20" t="s">
        <v>62</v>
      </c>
      <c r="E110" s="20" t="s">
        <v>63</v>
      </c>
      <c r="F110" s="20" t="s">
        <v>64</v>
      </c>
      <c r="G110" s="20" t="s">
        <v>65</v>
      </c>
      <c r="H110" s="20" t="s">
        <v>66</v>
      </c>
      <c r="I110" s="20" t="s">
        <v>67</v>
      </c>
      <c r="J110" s="21" t="s">
        <v>68</v>
      </c>
      <c r="K110" s="19" t="s">
        <v>69</v>
      </c>
      <c r="L110" s="20" t="s">
        <v>70</v>
      </c>
      <c r="M110" s="20" t="s">
        <v>71</v>
      </c>
      <c r="N110" s="20" t="s">
        <v>72</v>
      </c>
      <c r="O110" s="20" t="s">
        <v>73</v>
      </c>
      <c r="P110" s="20" t="s">
        <v>74</v>
      </c>
      <c r="Q110" s="20" t="s">
        <v>75</v>
      </c>
      <c r="R110" s="20" t="s">
        <v>76</v>
      </c>
      <c r="S110" s="20" t="s">
        <v>77</v>
      </c>
      <c r="T110" s="20" t="s">
        <v>78</v>
      </c>
      <c r="U110" s="20" t="s">
        <v>79</v>
      </c>
      <c r="V110" s="20" t="s">
        <v>80</v>
      </c>
      <c r="W110" s="20" t="s">
        <v>81</v>
      </c>
      <c r="X110" s="20" t="s">
        <v>82</v>
      </c>
      <c r="Y110" s="21" t="s">
        <v>83</v>
      </c>
    </row>
    <row r="111" spans="1:25" ht="216.75" x14ac:dyDescent="0.25">
      <c r="A111" s="55" t="s">
        <v>87</v>
      </c>
      <c r="B111" s="9">
        <v>1</v>
      </c>
      <c r="C111" s="22" t="s">
        <v>949</v>
      </c>
      <c r="D111" s="22" t="s">
        <v>950</v>
      </c>
      <c r="E111" s="22" t="s">
        <v>951</v>
      </c>
      <c r="F111" s="22" t="s">
        <v>87</v>
      </c>
      <c r="G111" s="22" t="s">
        <v>87</v>
      </c>
      <c r="H111" s="23" t="s">
        <v>88</v>
      </c>
      <c r="I111" s="24">
        <v>90</v>
      </c>
      <c r="J111" s="59"/>
      <c r="K111" s="9">
        <v>1</v>
      </c>
      <c r="L111" s="25"/>
      <c r="M111" s="26"/>
      <c r="N111" s="27">
        <f>IF(M111&gt;0,ROUND(L111/M111,4),0)</f>
        <v>0</v>
      </c>
      <c r="O111" s="28"/>
      <c r="P111" s="29"/>
      <c r="Q111" s="27">
        <f>ROUND(ROUND(N111,4)*(1-O111),4)</f>
        <v>0</v>
      </c>
      <c r="R111" s="27">
        <f>ROUND(ROUND(Q111,4)*(1+P111),4)</f>
        <v>0</v>
      </c>
      <c r="S111" s="27">
        <f>ROUND($I111*Q111,4)</f>
        <v>0</v>
      </c>
      <c r="T111" s="27">
        <f>ROUND($I111*R111,4)</f>
        <v>0</v>
      </c>
      <c r="U111" s="30"/>
      <c r="V111" s="30"/>
      <c r="W111" s="30"/>
      <c r="X111" s="30"/>
      <c r="Y111" s="31"/>
    </row>
    <row r="112" spans="1:25" ht="102" x14ac:dyDescent="0.25">
      <c r="A112" s="56" t="s">
        <v>87</v>
      </c>
      <c r="B112" s="11">
        <v>2</v>
      </c>
      <c r="C112" s="32" t="s">
        <v>952</v>
      </c>
      <c r="D112" s="32" t="s">
        <v>953</v>
      </c>
      <c r="E112" s="32" t="s">
        <v>951</v>
      </c>
      <c r="F112" s="32" t="s">
        <v>87</v>
      </c>
      <c r="G112" s="32" t="s">
        <v>87</v>
      </c>
      <c r="H112" s="33" t="s">
        <v>88</v>
      </c>
      <c r="I112" s="34">
        <v>90</v>
      </c>
      <c r="J112" s="60"/>
      <c r="K112" s="11">
        <v>1</v>
      </c>
      <c r="L112" s="35"/>
      <c r="M112" s="36"/>
      <c r="N112" s="37">
        <f>IF(M112&gt;0,ROUND(L112/M112,4),0)</f>
        <v>0</v>
      </c>
      <c r="O112" s="38"/>
      <c r="P112" s="39"/>
      <c r="Q112" s="37">
        <f>ROUND(ROUND(N112,4)*(1-O112),4)</f>
        <v>0</v>
      </c>
      <c r="R112" s="37">
        <f>ROUND(ROUND(Q112,4)*(1+P112),4)</f>
        <v>0</v>
      </c>
      <c r="S112" s="37">
        <f>ROUND($I112*Q112,4)</f>
        <v>0</v>
      </c>
      <c r="T112" s="37">
        <f>ROUND($I112*R112,4)</f>
        <v>0</v>
      </c>
      <c r="U112" s="40"/>
      <c r="V112" s="40"/>
      <c r="W112" s="40"/>
      <c r="X112" s="40"/>
      <c r="Y112" s="41"/>
    </row>
    <row r="113" spans="1:25" ht="114.75" x14ac:dyDescent="0.25">
      <c r="A113" s="56" t="s">
        <v>87</v>
      </c>
      <c r="B113" s="11">
        <v>3</v>
      </c>
      <c r="C113" s="32" t="s">
        <v>954</v>
      </c>
      <c r="D113" s="32" t="s">
        <v>955</v>
      </c>
      <c r="E113" s="32" t="s">
        <v>951</v>
      </c>
      <c r="F113" s="32" t="s">
        <v>87</v>
      </c>
      <c r="G113" s="32" t="s">
        <v>87</v>
      </c>
      <c r="H113" s="33" t="s">
        <v>88</v>
      </c>
      <c r="I113" s="34">
        <v>15</v>
      </c>
      <c r="J113" s="60"/>
      <c r="K113" s="11">
        <v>1</v>
      </c>
      <c r="L113" s="35"/>
      <c r="M113" s="36"/>
      <c r="N113" s="37">
        <f>IF(M113&gt;0,ROUND(L113/M113,4),0)</f>
        <v>0</v>
      </c>
      <c r="O113" s="38"/>
      <c r="P113" s="39"/>
      <c r="Q113" s="37">
        <f>ROUND(ROUND(N113,4)*(1-O113),4)</f>
        <v>0</v>
      </c>
      <c r="R113" s="37">
        <f>ROUND(ROUND(Q113,4)*(1+P113),4)</f>
        <v>0</v>
      </c>
      <c r="S113" s="37">
        <f>ROUND($I113*Q113,4)</f>
        <v>0</v>
      </c>
      <c r="T113" s="37">
        <f>ROUND($I113*R113,4)</f>
        <v>0</v>
      </c>
      <c r="U113" s="40"/>
      <c r="V113" s="40"/>
      <c r="W113" s="40"/>
      <c r="X113" s="40"/>
      <c r="Y113" s="41"/>
    </row>
    <row r="114" spans="1:25" ht="179.25" thickBot="1" x14ac:dyDescent="0.3">
      <c r="A114" s="57" t="s">
        <v>87</v>
      </c>
      <c r="B114" s="13">
        <v>4</v>
      </c>
      <c r="C114" s="43" t="s">
        <v>956</v>
      </c>
      <c r="D114" s="43" t="s">
        <v>957</v>
      </c>
      <c r="E114" s="43" t="s">
        <v>951</v>
      </c>
      <c r="F114" s="43" t="s">
        <v>87</v>
      </c>
      <c r="G114" s="43" t="s">
        <v>87</v>
      </c>
      <c r="H114" s="44" t="s">
        <v>88</v>
      </c>
      <c r="I114" s="45">
        <v>150</v>
      </c>
      <c r="J114" s="61"/>
      <c r="K114" s="13">
        <v>1</v>
      </c>
      <c r="L114" s="46"/>
      <c r="M114" s="47"/>
      <c r="N114" s="48">
        <f>IF(M114&gt;0,ROUND(L114/M114,4),0)</f>
        <v>0</v>
      </c>
      <c r="O114" s="49"/>
      <c r="P114" s="50"/>
      <c r="Q114" s="48">
        <f>ROUND(ROUND(N114,4)*(1-O114),4)</f>
        <v>0</v>
      </c>
      <c r="R114" s="48">
        <f>ROUND(ROUND(Q114,4)*(1+P114),4)</f>
        <v>0</v>
      </c>
      <c r="S114" s="48">
        <f>ROUND($I114*Q114,4)</f>
        <v>0</v>
      </c>
      <c r="T114" s="48">
        <f>ROUND($I114*R114,4)</f>
        <v>0</v>
      </c>
      <c r="U114" s="51"/>
      <c r="V114" s="51"/>
      <c r="W114" s="51"/>
      <c r="X114" s="51"/>
      <c r="Y114" s="52"/>
    </row>
    <row r="115" spans="1:25" ht="13.5" thickBot="1" x14ac:dyDescent="0.3">
      <c r="R115" s="62" t="s">
        <v>139</v>
      </c>
      <c r="S115" s="63">
        <f>SUM(S111:S114)</f>
        <v>0</v>
      </c>
      <c r="T115" s="64">
        <f>SUM(T111:T114)</f>
        <v>0</v>
      </c>
    </row>
    <row r="117" spans="1:25" ht="13.5" thickBot="1" x14ac:dyDescent="0.3"/>
    <row r="118" spans="1:25" ht="13.5" thickBot="1" x14ac:dyDescent="0.3">
      <c r="A118" s="53" t="s">
        <v>54</v>
      </c>
      <c r="B118" s="58" t="s">
        <v>502</v>
      </c>
      <c r="C118" s="18" t="s">
        <v>958</v>
      </c>
      <c r="D118" s="18"/>
      <c r="E118" s="18"/>
      <c r="F118" s="18"/>
      <c r="G118" s="18"/>
      <c r="H118" s="18" t="s">
        <v>57</v>
      </c>
      <c r="I118" s="18"/>
      <c r="J118" s="8"/>
      <c r="K118" s="7"/>
      <c r="L118" s="18" t="s">
        <v>959</v>
      </c>
      <c r="M118" s="18"/>
      <c r="N118" s="18"/>
      <c r="O118" s="18"/>
      <c r="P118" s="18"/>
      <c r="Q118" s="18"/>
      <c r="R118" s="18"/>
      <c r="S118" s="18"/>
      <c r="T118" s="18"/>
      <c r="U118" s="18"/>
      <c r="V118" s="18"/>
      <c r="W118" s="18"/>
      <c r="X118" s="18"/>
      <c r="Y118" s="8"/>
    </row>
    <row r="119" spans="1:25" ht="51.75" thickBot="1" x14ac:dyDescent="0.3">
      <c r="A119" s="54" t="s">
        <v>59</v>
      </c>
      <c r="B119" s="19" t="s">
        <v>60</v>
      </c>
      <c r="C119" s="20" t="s">
        <v>61</v>
      </c>
      <c r="D119" s="20" t="s">
        <v>62</v>
      </c>
      <c r="E119" s="20" t="s">
        <v>63</v>
      </c>
      <c r="F119" s="20" t="s">
        <v>64</v>
      </c>
      <c r="G119" s="20" t="s">
        <v>65</v>
      </c>
      <c r="H119" s="20" t="s">
        <v>66</v>
      </c>
      <c r="I119" s="20" t="s">
        <v>67</v>
      </c>
      <c r="J119" s="21" t="s">
        <v>68</v>
      </c>
      <c r="K119" s="19" t="s">
        <v>69</v>
      </c>
      <c r="L119" s="20" t="s">
        <v>70</v>
      </c>
      <c r="M119" s="20" t="s">
        <v>71</v>
      </c>
      <c r="N119" s="20" t="s">
        <v>72</v>
      </c>
      <c r="O119" s="20" t="s">
        <v>73</v>
      </c>
      <c r="P119" s="20" t="s">
        <v>74</v>
      </c>
      <c r="Q119" s="20" t="s">
        <v>75</v>
      </c>
      <c r="R119" s="20" t="s">
        <v>76</v>
      </c>
      <c r="S119" s="20" t="s">
        <v>77</v>
      </c>
      <c r="T119" s="20" t="s">
        <v>78</v>
      </c>
      <c r="U119" s="20" t="s">
        <v>79</v>
      </c>
      <c r="V119" s="20" t="s">
        <v>80</v>
      </c>
      <c r="W119" s="20" t="s">
        <v>81</v>
      </c>
      <c r="X119" s="20" t="s">
        <v>82</v>
      </c>
      <c r="Y119" s="21" t="s">
        <v>83</v>
      </c>
    </row>
    <row r="120" spans="1:25" ht="114.75" x14ac:dyDescent="0.25">
      <c r="A120" s="55" t="s">
        <v>87</v>
      </c>
      <c r="B120" s="9">
        <v>1</v>
      </c>
      <c r="C120" s="22" t="s">
        <v>960</v>
      </c>
      <c r="D120" s="22" t="s">
        <v>961</v>
      </c>
      <c r="E120" s="22" t="s">
        <v>87</v>
      </c>
      <c r="F120" s="22" t="s">
        <v>87</v>
      </c>
      <c r="G120" s="22" t="s">
        <v>87</v>
      </c>
      <c r="H120" s="23" t="s">
        <v>88</v>
      </c>
      <c r="I120" s="24">
        <v>1000</v>
      </c>
      <c r="J120" s="59"/>
      <c r="K120" s="9">
        <v>1</v>
      </c>
      <c r="L120" s="25"/>
      <c r="M120" s="26"/>
      <c r="N120" s="27">
        <f>IF(M120&gt;0,ROUND(L120/M120,4),0)</f>
        <v>0</v>
      </c>
      <c r="O120" s="28"/>
      <c r="P120" s="29"/>
      <c r="Q120" s="27">
        <f>ROUND(ROUND(N120,4)*(1-O120),4)</f>
        <v>0</v>
      </c>
      <c r="R120" s="27">
        <f>ROUND(ROUND(Q120,4)*(1+P120),4)</f>
        <v>0</v>
      </c>
      <c r="S120" s="27">
        <f>ROUND($I120*Q120,4)</f>
        <v>0</v>
      </c>
      <c r="T120" s="27">
        <f>ROUND($I120*R120,4)</f>
        <v>0</v>
      </c>
      <c r="U120" s="30"/>
      <c r="V120" s="30"/>
      <c r="W120" s="30"/>
      <c r="X120" s="30"/>
      <c r="Y120" s="31"/>
    </row>
    <row r="121" spans="1:25" ht="115.5" thickBot="1" x14ac:dyDescent="0.3">
      <c r="A121" s="57" t="s">
        <v>87</v>
      </c>
      <c r="B121" s="13">
        <v>2</v>
      </c>
      <c r="C121" s="43" t="s">
        <v>962</v>
      </c>
      <c r="D121" s="43" t="s">
        <v>961</v>
      </c>
      <c r="E121" s="43" t="s">
        <v>87</v>
      </c>
      <c r="F121" s="43" t="s">
        <v>87</v>
      </c>
      <c r="G121" s="43" t="s">
        <v>87</v>
      </c>
      <c r="H121" s="44" t="s">
        <v>88</v>
      </c>
      <c r="I121" s="45">
        <v>500</v>
      </c>
      <c r="J121" s="61"/>
      <c r="K121" s="13">
        <v>1</v>
      </c>
      <c r="L121" s="46"/>
      <c r="M121" s="47"/>
      <c r="N121" s="48">
        <f>IF(M121&gt;0,ROUND(L121/M121,4),0)</f>
        <v>0</v>
      </c>
      <c r="O121" s="49"/>
      <c r="P121" s="50"/>
      <c r="Q121" s="48">
        <f>ROUND(ROUND(N121,4)*(1-O121),4)</f>
        <v>0</v>
      </c>
      <c r="R121" s="48">
        <f>ROUND(ROUND(Q121,4)*(1+P121),4)</f>
        <v>0</v>
      </c>
      <c r="S121" s="48">
        <f>ROUND($I121*Q121,4)</f>
        <v>0</v>
      </c>
      <c r="T121" s="48">
        <f>ROUND($I121*R121,4)</f>
        <v>0</v>
      </c>
      <c r="U121" s="51"/>
      <c r="V121" s="51"/>
      <c r="W121" s="51"/>
      <c r="X121" s="51"/>
      <c r="Y121" s="52"/>
    </row>
    <row r="122" spans="1:25" ht="13.5" thickBot="1" x14ac:dyDescent="0.3">
      <c r="R122" s="62" t="s">
        <v>139</v>
      </c>
      <c r="S122" s="63">
        <f>SUM(S120:S121)</f>
        <v>0</v>
      </c>
      <c r="T122" s="64">
        <f>SUM(T120:T121)</f>
        <v>0</v>
      </c>
    </row>
  </sheetData>
  <sheetProtection algorithmName="SHA-512" hashValue="0GHQdxu/UAktBVzzyu87pK4/RkiMwGjZ9Ey0QbVLHnqZm7CU5VXTwfymOhvFySgiNJInmZCV3pvE/4Uuh+IvGg==" saltValue="vPC3OgTLgr1iGCaOe1hmtA==" spinCount="100000" sheet="1" objects="1" scenarios="1"/>
  <pageMargins left="0.78740157021416557" right="0.78740157021416557" top="0.78740157021416557" bottom="0.78740157021416557" header="0.59055116441514754" footer="0.59055116441514754"/>
  <pageSetup paperSize="9" scale="32" fitToHeight="0" pageOrder="overThenDown" orientation="landscape" r:id="rId1"/>
  <headerFooter>
    <oddHeader>&amp;ROBR-8A</oddHeader>
    <oddFooter>&amp;LJN št. 16-34/20&amp;RStran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4</vt:i4>
      </vt:variant>
    </vt:vector>
  </HeadingPairs>
  <TitlesOfParts>
    <vt:vector size="12" baseType="lpstr">
      <vt:lpstr>NAVODILA</vt:lpstr>
      <vt:lpstr>1. Podatki naročnika</vt:lpstr>
      <vt:lpstr>2. Podatki o ponudniku</vt:lpstr>
      <vt:lpstr>3. Strokovne zahteve naročnika</vt:lpstr>
      <vt:lpstr>Sklop I.</vt:lpstr>
      <vt:lpstr>Sklop II.</vt:lpstr>
      <vt:lpstr>Sklop III.</vt:lpstr>
      <vt:lpstr>Sklop IV.</vt:lpstr>
      <vt:lpstr>'Sklop I.'!Tiskanje_naslovov</vt:lpstr>
      <vt:lpstr>'Sklop II.'!Tiskanje_naslovov</vt:lpstr>
      <vt:lpstr>'Sklop III.'!Tiskanje_naslovov</vt:lpstr>
      <vt:lpstr>'Sklop IV.'!Tiskanje_naslovov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2021-01-13T13:31:38Z</dcterms:created>
  <dcterms:modified xsi:type="dcterms:W3CDTF">2021-01-13T13:32:47Z</dcterms:modified>
</cp:coreProperties>
</file>