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hekm\Documents\1_RAZPISI_dok\Leto 2015\1_RAZPISI  vsi\16_02_15 MEDICINSKI PRIP II\predloga s popr po ODG\"/>
    </mc:Choice>
  </mc:AlternateContent>
  <bookViews>
    <workbookView xWindow="0" yWindow="0" windowWidth="9360" windowHeight="11625"/>
  </bookViews>
  <sheets>
    <sheet name="1. Podatki naročnika" sheetId="1" r:id="rId1"/>
    <sheet name="2. Podatki o ponudniku" sheetId="2" r:id="rId2"/>
    <sheet name="3. Strokovne zahteve naročnika" sheetId="3" r:id="rId3"/>
    <sheet name="Sklop I." sheetId="4" r:id="rId4"/>
    <sheet name="Sklop II." sheetId="5" r:id="rId5"/>
    <sheet name="Sklop III." sheetId="6" r:id="rId6"/>
    <sheet name="Sklop IV." sheetId="7" r:id="rId7"/>
    <sheet name="Sklop V." sheetId="8" r:id="rId8"/>
    <sheet name="Sklop VI." sheetId="9" r:id="rId9"/>
  </sheets>
  <definedNames>
    <definedName name="_xlnm.Print_Titles" localSheetId="3">'Sklop I.'!$B:$B</definedName>
    <definedName name="_xlnm.Print_Titles" localSheetId="4">'Sklop II.'!$B:$B</definedName>
    <definedName name="_xlnm.Print_Titles" localSheetId="5">'Sklop III.'!$B:$B</definedName>
    <definedName name="_xlnm.Print_Titles" localSheetId="6">'Sklop IV.'!$B:$B</definedName>
    <definedName name="_xlnm.Print_Titles" localSheetId="7">'Sklop V.'!$B:$B</definedName>
    <definedName name="_xlnm.Print_Titles" localSheetId="8">'Sklop VI.'!$B:$B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4" i="9" l="1"/>
  <c r="S74" i="9"/>
  <c r="T73" i="9"/>
  <c r="S73" i="9"/>
  <c r="R73" i="9"/>
  <c r="Q73" i="9"/>
  <c r="N73" i="9"/>
  <c r="T72" i="9"/>
  <c r="S72" i="9"/>
  <c r="R72" i="9"/>
  <c r="Q72" i="9"/>
  <c r="N72" i="9"/>
  <c r="T71" i="9"/>
  <c r="S71" i="9"/>
  <c r="R71" i="9"/>
  <c r="Q71" i="9"/>
  <c r="N71" i="9"/>
  <c r="T70" i="9"/>
  <c r="S70" i="9"/>
  <c r="R70" i="9"/>
  <c r="Q70" i="9"/>
  <c r="N70" i="9"/>
  <c r="T69" i="9"/>
  <c r="S69" i="9"/>
  <c r="R69" i="9"/>
  <c r="Q69" i="9"/>
  <c r="N69" i="9"/>
  <c r="T68" i="9"/>
  <c r="S68" i="9"/>
  <c r="R68" i="9"/>
  <c r="Q68" i="9"/>
  <c r="N68" i="9"/>
  <c r="T67" i="9"/>
  <c r="S67" i="9"/>
  <c r="R67" i="9"/>
  <c r="Q67" i="9"/>
  <c r="N67" i="9"/>
  <c r="T66" i="9"/>
  <c r="S66" i="9"/>
  <c r="R66" i="9"/>
  <c r="Q66" i="9"/>
  <c r="N66" i="9"/>
  <c r="T61" i="9"/>
  <c r="S61" i="9"/>
  <c r="T60" i="9"/>
  <c r="S60" i="9"/>
  <c r="R60" i="9"/>
  <c r="Q60" i="9"/>
  <c r="N60" i="9"/>
  <c r="T59" i="9"/>
  <c r="S59" i="9"/>
  <c r="R59" i="9"/>
  <c r="Q59" i="9"/>
  <c r="N59" i="9"/>
  <c r="T58" i="9"/>
  <c r="S58" i="9"/>
  <c r="R58" i="9"/>
  <c r="Q58" i="9"/>
  <c r="N58" i="9"/>
  <c r="T53" i="9"/>
  <c r="S53" i="9"/>
  <c r="T52" i="9"/>
  <c r="S52" i="9"/>
  <c r="R52" i="9"/>
  <c r="Q52" i="9"/>
  <c r="N52" i="9"/>
  <c r="T51" i="9"/>
  <c r="S51" i="9"/>
  <c r="R51" i="9"/>
  <c r="Q51" i="9"/>
  <c r="N51" i="9"/>
  <c r="T50" i="9"/>
  <c r="S50" i="9"/>
  <c r="R50" i="9"/>
  <c r="Q50" i="9"/>
  <c r="N50" i="9"/>
  <c r="T45" i="9"/>
  <c r="S45" i="9"/>
  <c r="T44" i="9"/>
  <c r="S44" i="9"/>
  <c r="R44" i="9"/>
  <c r="Q44" i="9"/>
  <c r="N44" i="9"/>
  <c r="T43" i="9"/>
  <c r="S43" i="9"/>
  <c r="R43" i="9"/>
  <c r="Q43" i="9"/>
  <c r="N43" i="9"/>
  <c r="T42" i="9"/>
  <c r="S42" i="9"/>
  <c r="R42" i="9"/>
  <c r="Q42" i="9"/>
  <c r="N42" i="9"/>
  <c r="T41" i="9"/>
  <c r="S41" i="9"/>
  <c r="R41" i="9"/>
  <c r="Q41" i="9"/>
  <c r="N41" i="9"/>
  <c r="T36" i="9"/>
  <c r="S36" i="9"/>
  <c r="T35" i="9"/>
  <c r="S35" i="9"/>
  <c r="R35" i="9"/>
  <c r="Q35" i="9"/>
  <c r="N35" i="9"/>
  <c r="T34" i="9"/>
  <c r="S34" i="9"/>
  <c r="R34" i="9"/>
  <c r="Q34" i="9"/>
  <c r="N34" i="9"/>
  <c r="T33" i="9"/>
  <c r="S33" i="9"/>
  <c r="R33" i="9"/>
  <c r="Q33" i="9"/>
  <c r="N33" i="9"/>
  <c r="T32" i="9"/>
  <c r="S32" i="9"/>
  <c r="R32" i="9"/>
  <c r="Q32" i="9"/>
  <c r="N32" i="9"/>
  <c r="T27" i="9"/>
  <c r="S27" i="9"/>
  <c r="T26" i="9"/>
  <c r="S26" i="9"/>
  <c r="R26" i="9"/>
  <c r="Q26" i="9"/>
  <c r="N26" i="9"/>
  <c r="T21" i="9"/>
  <c r="S21" i="9"/>
  <c r="T20" i="9"/>
  <c r="S20" i="9"/>
  <c r="R20" i="9"/>
  <c r="Q20" i="9"/>
  <c r="N20" i="9"/>
  <c r="T15" i="9"/>
  <c r="S15" i="9"/>
  <c r="T14" i="9"/>
  <c r="S14" i="9"/>
  <c r="R14" i="9"/>
  <c r="Q14" i="9"/>
  <c r="N14" i="9"/>
  <c r="T13" i="9"/>
  <c r="S13" i="9"/>
  <c r="R13" i="9"/>
  <c r="Q13" i="9"/>
  <c r="N13" i="9"/>
  <c r="C8" i="9"/>
  <c r="C7" i="9"/>
  <c r="T171" i="8"/>
  <c r="S171" i="8"/>
  <c r="T170" i="8"/>
  <c r="S170" i="8"/>
  <c r="R170" i="8"/>
  <c r="Q170" i="8"/>
  <c r="N170" i="8"/>
  <c r="T169" i="8"/>
  <c r="S169" i="8"/>
  <c r="R169" i="8"/>
  <c r="Q169" i="8"/>
  <c r="N169" i="8"/>
  <c r="T164" i="8"/>
  <c r="S164" i="8"/>
  <c r="T163" i="8"/>
  <c r="S163" i="8"/>
  <c r="R163" i="8"/>
  <c r="Q163" i="8"/>
  <c r="N163" i="8"/>
  <c r="T162" i="8"/>
  <c r="S162" i="8"/>
  <c r="R162" i="8"/>
  <c r="Q162" i="8"/>
  <c r="N162" i="8"/>
  <c r="T161" i="8"/>
  <c r="S161" i="8"/>
  <c r="R161" i="8"/>
  <c r="Q161" i="8"/>
  <c r="N161" i="8"/>
  <c r="T160" i="8"/>
  <c r="S160" i="8"/>
  <c r="R160" i="8"/>
  <c r="Q160" i="8"/>
  <c r="N160" i="8"/>
  <c r="T159" i="8"/>
  <c r="S159" i="8"/>
  <c r="R159" i="8"/>
  <c r="Q159" i="8"/>
  <c r="N159" i="8"/>
  <c r="T158" i="8"/>
  <c r="S158" i="8"/>
  <c r="R158" i="8"/>
  <c r="Q158" i="8"/>
  <c r="N158" i="8"/>
  <c r="T153" i="8"/>
  <c r="S153" i="8"/>
  <c r="T152" i="8"/>
  <c r="S152" i="8"/>
  <c r="R152" i="8"/>
  <c r="Q152" i="8"/>
  <c r="N152" i="8"/>
  <c r="T147" i="8"/>
  <c r="S147" i="8"/>
  <c r="T146" i="8"/>
  <c r="S146" i="8"/>
  <c r="R146" i="8"/>
  <c r="Q146" i="8"/>
  <c r="N146" i="8"/>
  <c r="T145" i="8"/>
  <c r="S145" i="8"/>
  <c r="R145" i="8"/>
  <c r="Q145" i="8"/>
  <c r="N145" i="8"/>
  <c r="T144" i="8"/>
  <c r="S144" i="8"/>
  <c r="R144" i="8"/>
  <c r="Q144" i="8"/>
  <c r="N144" i="8"/>
  <c r="T139" i="8"/>
  <c r="S139" i="8"/>
  <c r="T138" i="8"/>
  <c r="S138" i="8"/>
  <c r="R138" i="8"/>
  <c r="Q138" i="8"/>
  <c r="N138" i="8"/>
  <c r="T133" i="8"/>
  <c r="S133" i="8"/>
  <c r="T132" i="8"/>
  <c r="S132" i="8"/>
  <c r="R132" i="8"/>
  <c r="Q132" i="8"/>
  <c r="N132" i="8"/>
  <c r="T131" i="8"/>
  <c r="S131" i="8"/>
  <c r="R131" i="8"/>
  <c r="Q131" i="8"/>
  <c r="N131" i="8"/>
  <c r="T126" i="8"/>
  <c r="S126" i="8"/>
  <c r="T125" i="8"/>
  <c r="S125" i="8"/>
  <c r="R125" i="8"/>
  <c r="Q125" i="8"/>
  <c r="N125" i="8"/>
  <c r="T124" i="8"/>
  <c r="S124" i="8"/>
  <c r="R124" i="8"/>
  <c r="Q124" i="8"/>
  <c r="N124" i="8"/>
  <c r="T123" i="8"/>
  <c r="S123" i="8"/>
  <c r="R123" i="8"/>
  <c r="Q123" i="8"/>
  <c r="N123" i="8"/>
  <c r="T122" i="8"/>
  <c r="S122" i="8"/>
  <c r="R122" i="8"/>
  <c r="Q122" i="8"/>
  <c r="N122" i="8"/>
  <c r="T121" i="8"/>
  <c r="S121" i="8"/>
  <c r="R121" i="8"/>
  <c r="Q121" i="8"/>
  <c r="N121" i="8"/>
  <c r="T120" i="8"/>
  <c r="S120" i="8"/>
  <c r="R120" i="8"/>
  <c r="Q120" i="8"/>
  <c r="N120" i="8"/>
  <c r="T119" i="8"/>
  <c r="S119" i="8"/>
  <c r="R119" i="8"/>
  <c r="Q119" i="8"/>
  <c r="N119" i="8"/>
  <c r="T118" i="8"/>
  <c r="S118" i="8"/>
  <c r="R118" i="8"/>
  <c r="Q118" i="8"/>
  <c r="N118" i="8"/>
  <c r="T113" i="8"/>
  <c r="S113" i="8"/>
  <c r="T112" i="8"/>
  <c r="S112" i="8"/>
  <c r="R112" i="8"/>
  <c r="Q112" i="8"/>
  <c r="N112" i="8"/>
  <c r="T111" i="8"/>
  <c r="S111" i="8"/>
  <c r="R111" i="8"/>
  <c r="Q111" i="8"/>
  <c r="N111" i="8"/>
  <c r="T110" i="8"/>
  <c r="S110" i="8"/>
  <c r="R110" i="8"/>
  <c r="Q110" i="8"/>
  <c r="N110" i="8"/>
  <c r="T109" i="8"/>
  <c r="S109" i="8"/>
  <c r="R109" i="8"/>
  <c r="Q109" i="8"/>
  <c r="N109" i="8"/>
  <c r="T108" i="8"/>
  <c r="S108" i="8"/>
  <c r="R108" i="8"/>
  <c r="Q108" i="8"/>
  <c r="N108" i="8"/>
  <c r="T107" i="8"/>
  <c r="S107" i="8"/>
  <c r="R107" i="8"/>
  <c r="Q107" i="8"/>
  <c r="N107" i="8"/>
  <c r="T102" i="8"/>
  <c r="S102" i="8"/>
  <c r="T101" i="8"/>
  <c r="S101" i="8"/>
  <c r="R101" i="8"/>
  <c r="Q101" i="8"/>
  <c r="N101" i="8"/>
  <c r="T100" i="8"/>
  <c r="S100" i="8"/>
  <c r="R100" i="8"/>
  <c r="Q100" i="8"/>
  <c r="N100" i="8"/>
  <c r="T99" i="8"/>
  <c r="S99" i="8"/>
  <c r="R99" i="8"/>
  <c r="Q99" i="8"/>
  <c r="N99" i="8"/>
  <c r="T98" i="8"/>
  <c r="S98" i="8"/>
  <c r="R98" i="8"/>
  <c r="Q98" i="8"/>
  <c r="N98" i="8"/>
  <c r="T97" i="8"/>
  <c r="S97" i="8"/>
  <c r="R97" i="8"/>
  <c r="Q97" i="8"/>
  <c r="N97" i="8"/>
  <c r="T96" i="8"/>
  <c r="S96" i="8"/>
  <c r="R96" i="8"/>
  <c r="Q96" i="8"/>
  <c r="N96" i="8"/>
  <c r="T95" i="8"/>
  <c r="S95" i="8"/>
  <c r="R95" i="8"/>
  <c r="Q95" i="8"/>
  <c r="N95" i="8"/>
  <c r="T94" i="8"/>
  <c r="S94" i="8"/>
  <c r="R94" i="8"/>
  <c r="Q94" i="8"/>
  <c r="N94" i="8"/>
  <c r="T93" i="8"/>
  <c r="S93" i="8"/>
  <c r="R93" i="8"/>
  <c r="Q93" i="8"/>
  <c r="N93" i="8"/>
  <c r="T92" i="8"/>
  <c r="S92" i="8"/>
  <c r="R92" i="8"/>
  <c r="Q92" i="8"/>
  <c r="N92" i="8"/>
  <c r="T91" i="8"/>
  <c r="S91" i="8"/>
  <c r="R91" i="8"/>
  <c r="Q91" i="8"/>
  <c r="N91" i="8"/>
  <c r="T90" i="8"/>
  <c r="S90" i="8"/>
  <c r="R90" i="8"/>
  <c r="Q90" i="8"/>
  <c r="N90" i="8"/>
  <c r="T89" i="8"/>
  <c r="S89" i="8"/>
  <c r="R89" i="8"/>
  <c r="Q89" i="8"/>
  <c r="N89" i="8"/>
  <c r="T88" i="8"/>
  <c r="S88" i="8"/>
  <c r="R88" i="8"/>
  <c r="Q88" i="8"/>
  <c r="N88" i="8"/>
  <c r="T87" i="8"/>
  <c r="S87" i="8"/>
  <c r="R87" i="8"/>
  <c r="Q87" i="8"/>
  <c r="N87" i="8"/>
  <c r="T86" i="8"/>
  <c r="S86" i="8"/>
  <c r="R86" i="8"/>
  <c r="Q86" i="8"/>
  <c r="N86" i="8"/>
  <c r="T81" i="8"/>
  <c r="S81" i="8"/>
  <c r="T80" i="8"/>
  <c r="S80" i="8"/>
  <c r="R80" i="8"/>
  <c r="Q80" i="8"/>
  <c r="N80" i="8"/>
  <c r="T79" i="8"/>
  <c r="S79" i="8"/>
  <c r="R79" i="8"/>
  <c r="Q79" i="8"/>
  <c r="N79" i="8"/>
  <c r="T74" i="8"/>
  <c r="S74" i="8"/>
  <c r="T73" i="8"/>
  <c r="S73" i="8"/>
  <c r="R73" i="8"/>
  <c r="Q73" i="8"/>
  <c r="N73" i="8"/>
  <c r="T72" i="8"/>
  <c r="S72" i="8"/>
  <c r="R72" i="8"/>
  <c r="Q72" i="8"/>
  <c r="N72" i="8"/>
  <c r="T67" i="8"/>
  <c r="S67" i="8"/>
  <c r="T66" i="8"/>
  <c r="S66" i="8"/>
  <c r="R66" i="8"/>
  <c r="Q66" i="8"/>
  <c r="N66" i="8"/>
  <c r="T65" i="8"/>
  <c r="S65" i="8"/>
  <c r="R65" i="8"/>
  <c r="Q65" i="8"/>
  <c r="N65" i="8"/>
  <c r="T64" i="8"/>
  <c r="S64" i="8"/>
  <c r="R64" i="8"/>
  <c r="Q64" i="8"/>
  <c r="N64" i="8"/>
  <c r="T63" i="8"/>
  <c r="S63" i="8"/>
  <c r="R63" i="8"/>
  <c r="Q63" i="8"/>
  <c r="N63" i="8"/>
  <c r="T58" i="8"/>
  <c r="S58" i="8"/>
  <c r="T57" i="8"/>
  <c r="S57" i="8"/>
  <c r="R57" i="8"/>
  <c r="Q57" i="8"/>
  <c r="N57" i="8"/>
  <c r="T56" i="8"/>
  <c r="S56" i="8"/>
  <c r="R56" i="8"/>
  <c r="Q56" i="8"/>
  <c r="N56" i="8"/>
  <c r="T55" i="8"/>
  <c r="S55" i="8"/>
  <c r="R55" i="8"/>
  <c r="Q55" i="8"/>
  <c r="N55" i="8"/>
  <c r="T50" i="8"/>
  <c r="S50" i="8"/>
  <c r="T49" i="8"/>
  <c r="S49" i="8"/>
  <c r="R49" i="8"/>
  <c r="Q49" i="8"/>
  <c r="N49" i="8"/>
  <c r="T48" i="8"/>
  <c r="S48" i="8"/>
  <c r="R48" i="8"/>
  <c r="Q48" i="8"/>
  <c r="N48" i="8"/>
  <c r="T47" i="8"/>
  <c r="S47" i="8"/>
  <c r="R47" i="8"/>
  <c r="Q47" i="8"/>
  <c r="N47" i="8"/>
  <c r="T42" i="8"/>
  <c r="S42" i="8"/>
  <c r="T41" i="8"/>
  <c r="S41" i="8"/>
  <c r="R41" i="8"/>
  <c r="Q41" i="8"/>
  <c r="N41" i="8"/>
  <c r="T36" i="8"/>
  <c r="S36" i="8"/>
  <c r="T35" i="8"/>
  <c r="S35" i="8"/>
  <c r="R35" i="8"/>
  <c r="Q35" i="8"/>
  <c r="N35" i="8"/>
  <c r="T34" i="8"/>
  <c r="S34" i="8"/>
  <c r="R34" i="8"/>
  <c r="Q34" i="8"/>
  <c r="N34" i="8"/>
  <c r="T33" i="8"/>
  <c r="S33" i="8"/>
  <c r="R33" i="8"/>
  <c r="Q33" i="8"/>
  <c r="N33" i="8"/>
  <c r="T32" i="8"/>
  <c r="S32" i="8"/>
  <c r="R32" i="8"/>
  <c r="Q32" i="8"/>
  <c r="N32" i="8"/>
  <c r="T27" i="8"/>
  <c r="S27" i="8"/>
  <c r="T26" i="8"/>
  <c r="S26" i="8"/>
  <c r="R26" i="8"/>
  <c r="Q26" i="8"/>
  <c r="N26" i="8"/>
  <c r="T25" i="8"/>
  <c r="S25" i="8"/>
  <c r="R25" i="8"/>
  <c r="Q25" i="8"/>
  <c r="N25" i="8"/>
  <c r="T24" i="8"/>
  <c r="S24" i="8"/>
  <c r="R24" i="8"/>
  <c r="Q24" i="8"/>
  <c r="N24" i="8"/>
  <c r="T23" i="8"/>
  <c r="S23" i="8"/>
  <c r="R23" i="8"/>
  <c r="Q23" i="8"/>
  <c r="N23" i="8"/>
  <c r="T22" i="8"/>
  <c r="S22" i="8"/>
  <c r="R22" i="8"/>
  <c r="Q22" i="8"/>
  <c r="N22" i="8"/>
  <c r="T17" i="8"/>
  <c r="S17" i="8"/>
  <c r="T16" i="8"/>
  <c r="S16" i="8"/>
  <c r="R16" i="8"/>
  <c r="Q16" i="8"/>
  <c r="N16" i="8"/>
  <c r="T15" i="8"/>
  <c r="S15" i="8"/>
  <c r="R15" i="8"/>
  <c r="Q15" i="8"/>
  <c r="N15" i="8"/>
  <c r="T14" i="8"/>
  <c r="S14" i="8"/>
  <c r="R14" i="8"/>
  <c r="Q14" i="8"/>
  <c r="N14" i="8"/>
  <c r="T13" i="8"/>
  <c r="S13" i="8"/>
  <c r="R13" i="8"/>
  <c r="Q13" i="8"/>
  <c r="N13" i="8"/>
  <c r="C8" i="8"/>
  <c r="C7" i="8"/>
  <c r="T48" i="7"/>
  <c r="S48" i="7"/>
  <c r="T47" i="7"/>
  <c r="S47" i="7"/>
  <c r="R47" i="7"/>
  <c r="Q47" i="7"/>
  <c r="N47" i="7"/>
  <c r="T46" i="7"/>
  <c r="S46" i="7"/>
  <c r="R46" i="7"/>
  <c r="Q46" i="7"/>
  <c r="N46" i="7"/>
  <c r="T45" i="7"/>
  <c r="S45" i="7"/>
  <c r="R45" i="7"/>
  <c r="Q45" i="7"/>
  <c r="N45" i="7"/>
  <c r="T44" i="7"/>
  <c r="S44" i="7"/>
  <c r="R44" i="7"/>
  <c r="Q44" i="7"/>
  <c r="N44" i="7"/>
  <c r="T39" i="7"/>
  <c r="S39" i="7"/>
  <c r="T38" i="7"/>
  <c r="S38" i="7"/>
  <c r="R38" i="7"/>
  <c r="Q38" i="7"/>
  <c r="N38" i="7"/>
  <c r="T37" i="7"/>
  <c r="S37" i="7"/>
  <c r="R37" i="7"/>
  <c r="Q37" i="7"/>
  <c r="N37" i="7"/>
  <c r="T32" i="7"/>
  <c r="S32" i="7"/>
  <c r="T31" i="7"/>
  <c r="S31" i="7"/>
  <c r="R31" i="7"/>
  <c r="Q31" i="7"/>
  <c r="N31" i="7"/>
  <c r="T26" i="7"/>
  <c r="S26" i="7"/>
  <c r="T25" i="7"/>
  <c r="S25" i="7"/>
  <c r="R25" i="7"/>
  <c r="Q25" i="7"/>
  <c r="N25" i="7"/>
  <c r="T24" i="7"/>
  <c r="S24" i="7"/>
  <c r="R24" i="7"/>
  <c r="Q24" i="7"/>
  <c r="N24" i="7"/>
  <c r="T23" i="7"/>
  <c r="S23" i="7"/>
  <c r="R23" i="7"/>
  <c r="Q23" i="7"/>
  <c r="N23" i="7"/>
  <c r="T22" i="7"/>
  <c r="S22" i="7"/>
  <c r="R22" i="7"/>
  <c r="Q22" i="7"/>
  <c r="N22" i="7"/>
  <c r="T17" i="7"/>
  <c r="S17" i="7"/>
  <c r="T16" i="7"/>
  <c r="S16" i="7"/>
  <c r="R16" i="7"/>
  <c r="Q16" i="7"/>
  <c r="N16" i="7"/>
  <c r="T15" i="7"/>
  <c r="S15" i="7"/>
  <c r="R15" i="7"/>
  <c r="Q15" i="7"/>
  <c r="N15" i="7"/>
  <c r="T14" i="7"/>
  <c r="S14" i="7"/>
  <c r="R14" i="7"/>
  <c r="Q14" i="7"/>
  <c r="N14" i="7"/>
  <c r="T13" i="7"/>
  <c r="S13" i="7"/>
  <c r="R13" i="7"/>
  <c r="Q13" i="7"/>
  <c r="N13" i="7"/>
  <c r="C8" i="7"/>
  <c r="C7" i="7"/>
  <c r="T141" i="6"/>
  <c r="S141" i="6"/>
  <c r="T140" i="6"/>
  <c r="S140" i="6"/>
  <c r="R140" i="6"/>
  <c r="Q140" i="6"/>
  <c r="N140" i="6"/>
  <c r="T135" i="6"/>
  <c r="S135" i="6"/>
  <c r="T134" i="6"/>
  <c r="S134" i="6"/>
  <c r="R134" i="6"/>
  <c r="Q134" i="6"/>
  <c r="N134" i="6"/>
  <c r="T133" i="6"/>
  <c r="S133" i="6"/>
  <c r="R133" i="6"/>
  <c r="Q133" i="6"/>
  <c r="N133" i="6"/>
  <c r="T132" i="6"/>
  <c r="S132" i="6"/>
  <c r="R132" i="6"/>
  <c r="Q132" i="6"/>
  <c r="N132" i="6"/>
  <c r="T127" i="6"/>
  <c r="S127" i="6"/>
  <c r="T126" i="6"/>
  <c r="S126" i="6"/>
  <c r="R126" i="6"/>
  <c r="Q126" i="6"/>
  <c r="N126" i="6"/>
  <c r="T125" i="6"/>
  <c r="S125" i="6"/>
  <c r="R125" i="6"/>
  <c r="Q125" i="6"/>
  <c r="N125" i="6"/>
  <c r="T124" i="6"/>
  <c r="S124" i="6"/>
  <c r="R124" i="6"/>
  <c r="Q124" i="6"/>
  <c r="N124" i="6"/>
  <c r="T123" i="6"/>
  <c r="S123" i="6"/>
  <c r="R123" i="6"/>
  <c r="Q123" i="6"/>
  <c r="N123" i="6"/>
  <c r="T118" i="6"/>
  <c r="S118" i="6"/>
  <c r="T117" i="6"/>
  <c r="S117" i="6"/>
  <c r="R117" i="6"/>
  <c r="Q117" i="6"/>
  <c r="N117" i="6"/>
  <c r="T112" i="6"/>
  <c r="S112" i="6"/>
  <c r="T111" i="6"/>
  <c r="S111" i="6"/>
  <c r="R111" i="6"/>
  <c r="Q111" i="6"/>
  <c r="N111" i="6"/>
  <c r="T110" i="6"/>
  <c r="S110" i="6"/>
  <c r="R110" i="6"/>
  <c r="Q110" i="6"/>
  <c r="N110" i="6"/>
  <c r="T105" i="6"/>
  <c r="S105" i="6"/>
  <c r="T104" i="6"/>
  <c r="S104" i="6"/>
  <c r="R104" i="6"/>
  <c r="Q104" i="6"/>
  <c r="N104" i="6"/>
  <c r="T103" i="6"/>
  <c r="S103" i="6"/>
  <c r="R103" i="6"/>
  <c r="Q103" i="6"/>
  <c r="N103" i="6"/>
  <c r="T102" i="6"/>
  <c r="S102" i="6"/>
  <c r="R102" i="6"/>
  <c r="Q102" i="6"/>
  <c r="N102" i="6"/>
  <c r="T101" i="6"/>
  <c r="S101" i="6"/>
  <c r="R101" i="6"/>
  <c r="Q101" i="6"/>
  <c r="N101" i="6"/>
  <c r="T100" i="6"/>
  <c r="S100" i="6"/>
  <c r="R100" i="6"/>
  <c r="Q100" i="6"/>
  <c r="N100" i="6"/>
  <c r="T99" i="6"/>
  <c r="S99" i="6"/>
  <c r="R99" i="6"/>
  <c r="Q99" i="6"/>
  <c r="N99" i="6"/>
  <c r="T94" i="6"/>
  <c r="S94" i="6"/>
  <c r="T93" i="6"/>
  <c r="S93" i="6"/>
  <c r="R93" i="6"/>
  <c r="Q93" i="6"/>
  <c r="N93" i="6"/>
  <c r="T92" i="6"/>
  <c r="S92" i="6"/>
  <c r="R92" i="6"/>
  <c r="Q92" i="6"/>
  <c r="N92" i="6"/>
  <c r="T87" i="6"/>
  <c r="S87" i="6"/>
  <c r="T86" i="6"/>
  <c r="S86" i="6"/>
  <c r="R86" i="6"/>
  <c r="Q86" i="6"/>
  <c r="N86" i="6"/>
  <c r="T85" i="6"/>
  <c r="S85" i="6"/>
  <c r="R85" i="6"/>
  <c r="Q85" i="6"/>
  <c r="N85" i="6"/>
  <c r="T80" i="6"/>
  <c r="S80" i="6"/>
  <c r="T79" i="6"/>
  <c r="S79" i="6"/>
  <c r="R79" i="6"/>
  <c r="Q79" i="6"/>
  <c r="N79" i="6"/>
  <c r="T78" i="6"/>
  <c r="S78" i="6"/>
  <c r="R78" i="6"/>
  <c r="Q78" i="6"/>
  <c r="N78" i="6"/>
  <c r="T77" i="6"/>
  <c r="S77" i="6"/>
  <c r="R77" i="6"/>
  <c r="Q77" i="6"/>
  <c r="N77" i="6"/>
  <c r="T76" i="6"/>
  <c r="S76" i="6"/>
  <c r="R76" i="6"/>
  <c r="Q76" i="6"/>
  <c r="N76" i="6"/>
  <c r="T75" i="6"/>
  <c r="S75" i="6"/>
  <c r="R75" i="6"/>
  <c r="Q75" i="6"/>
  <c r="N75" i="6"/>
  <c r="T74" i="6"/>
  <c r="S74" i="6"/>
  <c r="R74" i="6"/>
  <c r="Q74" i="6"/>
  <c r="N74" i="6"/>
  <c r="T73" i="6"/>
  <c r="S73" i="6"/>
  <c r="R73" i="6"/>
  <c r="Q73" i="6"/>
  <c r="N73" i="6"/>
  <c r="T72" i="6"/>
  <c r="S72" i="6"/>
  <c r="R72" i="6"/>
  <c r="Q72" i="6"/>
  <c r="N72" i="6"/>
  <c r="T71" i="6"/>
  <c r="S71" i="6"/>
  <c r="R71" i="6"/>
  <c r="Q71" i="6"/>
  <c r="N71" i="6"/>
  <c r="T66" i="6"/>
  <c r="S66" i="6"/>
  <c r="T65" i="6"/>
  <c r="S65" i="6"/>
  <c r="R65" i="6"/>
  <c r="Q65" i="6"/>
  <c r="N65" i="6"/>
  <c r="T64" i="6"/>
  <c r="S64" i="6"/>
  <c r="R64" i="6"/>
  <c r="Q64" i="6"/>
  <c r="N64" i="6"/>
  <c r="T63" i="6"/>
  <c r="S63" i="6"/>
  <c r="R63" i="6"/>
  <c r="Q63" i="6"/>
  <c r="N63" i="6"/>
  <c r="T62" i="6"/>
  <c r="S62" i="6"/>
  <c r="R62" i="6"/>
  <c r="Q62" i="6"/>
  <c r="N62" i="6"/>
  <c r="T61" i="6"/>
  <c r="S61" i="6"/>
  <c r="R61" i="6"/>
  <c r="Q61" i="6"/>
  <c r="N61" i="6"/>
  <c r="T60" i="6"/>
  <c r="S60" i="6"/>
  <c r="R60" i="6"/>
  <c r="Q60" i="6"/>
  <c r="N60" i="6"/>
  <c r="T55" i="6"/>
  <c r="S55" i="6"/>
  <c r="T54" i="6"/>
  <c r="S54" i="6"/>
  <c r="R54" i="6"/>
  <c r="Q54" i="6"/>
  <c r="N54" i="6"/>
  <c r="T53" i="6"/>
  <c r="S53" i="6"/>
  <c r="R53" i="6"/>
  <c r="Q53" i="6"/>
  <c r="N53" i="6"/>
  <c r="T52" i="6"/>
  <c r="S52" i="6"/>
  <c r="R52" i="6"/>
  <c r="Q52" i="6"/>
  <c r="N52" i="6"/>
  <c r="T51" i="6"/>
  <c r="S51" i="6"/>
  <c r="R51" i="6"/>
  <c r="Q51" i="6"/>
  <c r="N51" i="6"/>
  <c r="T50" i="6"/>
  <c r="S50" i="6"/>
  <c r="R50" i="6"/>
  <c r="Q50" i="6"/>
  <c r="N50" i="6"/>
  <c r="T49" i="6"/>
  <c r="S49" i="6"/>
  <c r="R49" i="6"/>
  <c r="Q49" i="6"/>
  <c r="N49" i="6"/>
  <c r="T44" i="6"/>
  <c r="S44" i="6"/>
  <c r="T43" i="6"/>
  <c r="S43" i="6"/>
  <c r="R43" i="6"/>
  <c r="Q43" i="6"/>
  <c r="N43" i="6"/>
  <c r="T42" i="6"/>
  <c r="S42" i="6"/>
  <c r="R42" i="6"/>
  <c r="Q42" i="6"/>
  <c r="N42" i="6"/>
  <c r="T41" i="6"/>
  <c r="S41" i="6"/>
  <c r="R41" i="6"/>
  <c r="Q41" i="6"/>
  <c r="N41" i="6"/>
  <c r="T40" i="6"/>
  <c r="S40" i="6"/>
  <c r="R40" i="6"/>
  <c r="Q40" i="6"/>
  <c r="N40" i="6"/>
  <c r="T39" i="6"/>
  <c r="S39" i="6"/>
  <c r="R39" i="6"/>
  <c r="Q39" i="6"/>
  <c r="N39" i="6"/>
  <c r="T38" i="6"/>
  <c r="S38" i="6"/>
  <c r="R38" i="6"/>
  <c r="Q38" i="6"/>
  <c r="N38" i="6"/>
  <c r="T37" i="6"/>
  <c r="S37" i="6"/>
  <c r="R37" i="6"/>
  <c r="Q37" i="6"/>
  <c r="N37" i="6"/>
  <c r="T36" i="6"/>
  <c r="S36" i="6"/>
  <c r="R36" i="6"/>
  <c r="Q36" i="6"/>
  <c r="N36" i="6"/>
  <c r="T35" i="6"/>
  <c r="S35" i="6"/>
  <c r="R35" i="6"/>
  <c r="Q35" i="6"/>
  <c r="N35" i="6"/>
  <c r="T30" i="6"/>
  <c r="S30" i="6"/>
  <c r="T29" i="6"/>
  <c r="S29" i="6"/>
  <c r="R29" i="6"/>
  <c r="Q29" i="6"/>
  <c r="N29" i="6"/>
  <c r="T28" i="6"/>
  <c r="S28" i="6"/>
  <c r="R28" i="6"/>
  <c r="Q28" i="6"/>
  <c r="N28" i="6"/>
  <c r="T27" i="6"/>
  <c r="S27" i="6"/>
  <c r="R27" i="6"/>
  <c r="Q27" i="6"/>
  <c r="N27" i="6"/>
  <c r="T22" i="6"/>
  <c r="S22" i="6"/>
  <c r="T21" i="6"/>
  <c r="S21" i="6"/>
  <c r="R21" i="6"/>
  <c r="Q21" i="6"/>
  <c r="N21" i="6"/>
  <c r="T20" i="6"/>
  <c r="S20" i="6"/>
  <c r="R20" i="6"/>
  <c r="Q20" i="6"/>
  <c r="N20" i="6"/>
  <c r="T15" i="6"/>
  <c r="S15" i="6"/>
  <c r="T14" i="6"/>
  <c r="S14" i="6"/>
  <c r="R14" i="6"/>
  <c r="Q14" i="6"/>
  <c r="N14" i="6"/>
  <c r="T13" i="6"/>
  <c r="S13" i="6"/>
  <c r="R13" i="6"/>
  <c r="Q13" i="6"/>
  <c r="N13" i="6"/>
  <c r="C8" i="6"/>
  <c r="C7" i="6"/>
  <c r="T65" i="5"/>
  <c r="S65" i="5"/>
  <c r="T64" i="5"/>
  <c r="S64" i="5"/>
  <c r="R64" i="5"/>
  <c r="Q64" i="5"/>
  <c r="N64" i="5"/>
  <c r="T63" i="5"/>
  <c r="S63" i="5"/>
  <c r="R63" i="5"/>
  <c r="Q63" i="5"/>
  <c r="N63" i="5"/>
  <c r="T62" i="5"/>
  <c r="S62" i="5"/>
  <c r="R62" i="5"/>
  <c r="Q62" i="5"/>
  <c r="N62" i="5"/>
  <c r="T61" i="5"/>
  <c r="S61" i="5"/>
  <c r="R61" i="5"/>
  <c r="Q61" i="5"/>
  <c r="N61" i="5"/>
  <c r="T56" i="5"/>
  <c r="S56" i="5"/>
  <c r="T55" i="5"/>
  <c r="S55" i="5"/>
  <c r="R55" i="5"/>
  <c r="Q55" i="5"/>
  <c r="N55" i="5"/>
  <c r="T54" i="5"/>
  <c r="S54" i="5"/>
  <c r="R54" i="5"/>
  <c r="Q54" i="5"/>
  <c r="N54" i="5"/>
  <c r="T53" i="5"/>
  <c r="S53" i="5"/>
  <c r="R53" i="5"/>
  <c r="Q53" i="5"/>
  <c r="N53" i="5"/>
  <c r="T52" i="5"/>
  <c r="S52" i="5"/>
  <c r="R52" i="5"/>
  <c r="Q52" i="5"/>
  <c r="N52" i="5"/>
  <c r="T51" i="5"/>
  <c r="S51" i="5"/>
  <c r="R51" i="5"/>
  <c r="Q51" i="5"/>
  <c r="N51" i="5"/>
  <c r="T50" i="5"/>
  <c r="S50" i="5"/>
  <c r="R50" i="5"/>
  <c r="Q50" i="5"/>
  <c r="N50" i="5"/>
  <c r="T49" i="5"/>
  <c r="S49" i="5"/>
  <c r="R49" i="5"/>
  <c r="Q49" i="5"/>
  <c r="N49" i="5"/>
  <c r="T48" i="5"/>
  <c r="S48" i="5"/>
  <c r="R48" i="5"/>
  <c r="Q48" i="5"/>
  <c r="N48" i="5"/>
  <c r="T47" i="5"/>
  <c r="S47" i="5"/>
  <c r="R47" i="5"/>
  <c r="Q47" i="5"/>
  <c r="N47" i="5"/>
  <c r="T46" i="5"/>
  <c r="S46" i="5"/>
  <c r="R46" i="5"/>
  <c r="Q46" i="5"/>
  <c r="N46" i="5"/>
  <c r="T45" i="5"/>
  <c r="S45" i="5"/>
  <c r="R45" i="5"/>
  <c r="Q45" i="5"/>
  <c r="N45" i="5"/>
  <c r="T44" i="5"/>
  <c r="S44" i="5"/>
  <c r="R44" i="5"/>
  <c r="Q44" i="5"/>
  <c r="N44" i="5"/>
  <c r="T43" i="5"/>
  <c r="S43" i="5"/>
  <c r="R43" i="5"/>
  <c r="Q43" i="5"/>
  <c r="N43" i="5"/>
  <c r="T42" i="5"/>
  <c r="S42" i="5"/>
  <c r="R42" i="5"/>
  <c r="Q42" i="5"/>
  <c r="N42" i="5"/>
  <c r="T37" i="5"/>
  <c r="S37" i="5"/>
  <c r="T36" i="5"/>
  <c r="S36" i="5"/>
  <c r="R36" i="5"/>
  <c r="Q36" i="5"/>
  <c r="N36" i="5"/>
  <c r="T35" i="5"/>
  <c r="S35" i="5"/>
  <c r="R35" i="5"/>
  <c r="Q35" i="5"/>
  <c r="N35" i="5"/>
  <c r="T34" i="5"/>
  <c r="S34" i="5"/>
  <c r="R34" i="5"/>
  <c r="Q34" i="5"/>
  <c r="N34" i="5"/>
  <c r="T33" i="5"/>
  <c r="S33" i="5"/>
  <c r="R33" i="5"/>
  <c r="Q33" i="5"/>
  <c r="N33" i="5"/>
  <c r="T32" i="5"/>
  <c r="S32" i="5"/>
  <c r="R32" i="5"/>
  <c r="Q32" i="5"/>
  <c r="N32" i="5"/>
  <c r="T31" i="5"/>
  <c r="S31" i="5"/>
  <c r="R31" i="5"/>
  <c r="Q31" i="5"/>
  <c r="N31" i="5"/>
  <c r="T30" i="5"/>
  <c r="S30" i="5"/>
  <c r="R30" i="5"/>
  <c r="Q30" i="5"/>
  <c r="N30" i="5"/>
  <c r="T25" i="5"/>
  <c r="S25" i="5"/>
  <c r="T24" i="5"/>
  <c r="S24" i="5"/>
  <c r="R24" i="5"/>
  <c r="Q24" i="5"/>
  <c r="N24" i="5"/>
  <c r="T23" i="5"/>
  <c r="S23" i="5"/>
  <c r="R23" i="5"/>
  <c r="Q23" i="5"/>
  <c r="N23" i="5"/>
  <c r="T22" i="5"/>
  <c r="S22" i="5"/>
  <c r="R22" i="5"/>
  <c r="Q22" i="5"/>
  <c r="N22" i="5"/>
  <c r="T21" i="5"/>
  <c r="S21" i="5"/>
  <c r="R21" i="5"/>
  <c r="Q21" i="5"/>
  <c r="N21" i="5"/>
  <c r="T20" i="5"/>
  <c r="S20" i="5"/>
  <c r="R20" i="5"/>
  <c r="Q20" i="5"/>
  <c r="N20" i="5"/>
  <c r="T19" i="5"/>
  <c r="S19" i="5"/>
  <c r="R19" i="5"/>
  <c r="Q19" i="5"/>
  <c r="N19" i="5"/>
  <c r="T18" i="5"/>
  <c r="S18" i="5"/>
  <c r="R18" i="5"/>
  <c r="Q18" i="5"/>
  <c r="N18" i="5"/>
  <c r="T17" i="5"/>
  <c r="S17" i="5"/>
  <c r="R17" i="5"/>
  <c r="Q17" i="5"/>
  <c r="N17" i="5"/>
  <c r="T16" i="5"/>
  <c r="S16" i="5"/>
  <c r="R16" i="5"/>
  <c r="Q16" i="5"/>
  <c r="N16" i="5"/>
  <c r="T15" i="5"/>
  <c r="S15" i="5"/>
  <c r="R15" i="5"/>
  <c r="Q15" i="5"/>
  <c r="N15" i="5"/>
  <c r="T14" i="5"/>
  <c r="S14" i="5"/>
  <c r="R14" i="5"/>
  <c r="Q14" i="5"/>
  <c r="N14" i="5"/>
  <c r="T13" i="5"/>
  <c r="S13" i="5"/>
  <c r="R13" i="5"/>
  <c r="Q13" i="5"/>
  <c r="N13" i="5"/>
  <c r="C8" i="5"/>
  <c r="C7" i="5"/>
  <c r="T72" i="4"/>
  <c r="S72" i="4"/>
  <c r="T71" i="4"/>
  <c r="S71" i="4"/>
  <c r="R71" i="4"/>
  <c r="Q71" i="4"/>
  <c r="N71" i="4"/>
  <c r="T66" i="4"/>
  <c r="S66" i="4"/>
  <c r="T65" i="4"/>
  <c r="S65" i="4"/>
  <c r="R65" i="4"/>
  <c r="Q65" i="4"/>
  <c r="N65" i="4"/>
  <c r="T60" i="4"/>
  <c r="S60" i="4"/>
  <c r="T59" i="4"/>
  <c r="S59" i="4"/>
  <c r="R59" i="4"/>
  <c r="Q59" i="4"/>
  <c r="N59" i="4"/>
  <c r="T58" i="4"/>
  <c r="S58" i="4"/>
  <c r="R58" i="4"/>
  <c r="Q58" i="4"/>
  <c r="N58" i="4"/>
  <c r="T53" i="4"/>
  <c r="S53" i="4"/>
  <c r="T52" i="4"/>
  <c r="S52" i="4"/>
  <c r="R52" i="4"/>
  <c r="Q52" i="4"/>
  <c r="N52" i="4"/>
  <c r="T51" i="4"/>
  <c r="S51" i="4"/>
  <c r="R51" i="4"/>
  <c r="Q51" i="4"/>
  <c r="N51" i="4"/>
  <c r="T50" i="4"/>
  <c r="S50" i="4"/>
  <c r="R50" i="4"/>
  <c r="Q50" i="4"/>
  <c r="N50" i="4"/>
  <c r="T49" i="4"/>
  <c r="S49" i="4"/>
  <c r="R49" i="4"/>
  <c r="Q49" i="4"/>
  <c r="N49" i="4"/>
  <c r="T48" i="4"/>
  <c r="S48" i="4"/>
  <c r="R48" i="4"/>
  <c r="Q48" i="4"/>
  <c r="N48" i="4"/>
  <c r="T43" i="4"/>
  <c r="S43" i="4"/>
  <c r="T42" i="4"/>
  <c r="S42" i="4"/>
  <c r="R42" i="4"/>
  <c r="Q42" i="4"/>
  <c r="N42" i="4"/>
  <c r="T41" i="4"/>
  <c r="S41" i="4"/>
  <c r="R41" i="4"/>
  <c r="Q41" i="4"/>
  <c r="N41" i="4"/>
  <c r="T40" i="4"/>
  <c r="S40" i="4"/>
  <c r="R40" i="4"/>
  <c r="Q40" i="4"/>
  <c r="N40" i="4"/>
  <c r="T35" i="4"/>
  <c r="S35" i="4"/>
  <c r="T34" i="4"/>
  <c r="S34" i="4"/>
  <c r="R34" i="4"/>
  <c r="Q34" i="4"/>
  <c r="N34" i="4"/>
  <c r="T33" i="4"/>
  <c r="S33" i="4"/>
  <c r="R33" i="4"/>
  <c r="Q33" i="4"/>
  <c r="N33" i="4"/>
  <c r="T28" i="4"/>
  <c r="S28" i="4"/>
  <c r="T27" i="4"/>
  <c r="S27" i="4"/>
  <c r="R27" i="4"/>
  <c r="Q27" i="4"/>
  <c r="N27" i="4"/>
  <c r="T22" i="4"/>
  <c r="S22" i="4"/>
  <c r="T21" i="4"/>
  <c r="S21" i="4"/>
  <c r="R21" i="4"/>
  <c r="Q21" i="4"/>
  <c r="N21" i="4"/>
  <c r="T16" i="4"/>
  <c r="S16" i="4"/>
  <c r="T15" i="4"/>
  <c r="S15" i="4"/>
  <c r="R15" i="4"/>
  <c r="Q15" i="4"/>
  <c r="N15" i="4"/>
  <c r="T14" i="4"/>
  <c r="S14" i="4"/>
  <c r="R14" i="4"/>
  <c r="Q14" i="4"/>
  <c r="N14" i="4"/>
  <c r="T13" i="4"/>
  <c r="S13" i="4"/>
  <c r="R13" i="4"/>
  <c r="Q13" i="4"/>
  <c r="N13" i="4"/>
  <c r="C8" i="4"/>
  <c r="C7" i="4"/>
</calcChain>
</file>

<file path=xl/sharedStrings.xml><?xml version="1.0" encoding="utf-8"?>
<sst xmlns="http://schemas.openxmlformats.org/spreadsheetml/2006/main" count="3412" uniqueCount="724">
  <si>
    <t>Podatki naročnika</t>
  </si>
  <si>
    <t>Naročnik:</t>
  </si>
  <si>
    <t>JN št.:</t>
  </si>
  <si>
    <t>Predmet JN:</t>
  </si>
  <si>
    <t>Obdobje priznane sposobnosti in usposobljenosti:</t>
  </si>
  <si>
    <t>Obdobje JN:</t>
  </si>
  <si>
    <t>Vrsta postopka JN:</t>
  </si>
  <si>
    <t>Okvirni sporazumi:</t>
  </si>
  <si>
    <t>Vrsta predmeta JN:</t>
  </si>
  <si>
    <t>Status:</t>
  </si>
  <si>
    <t>Splošna bolnišnica Novo mesto</t>
  </si>
  <si>
    <t>16-02/15</t>
  </si>
  <si>
    <t>MEDICINSKI PRIPOMOČKI II</t>
  </si>
  <si>
    <t>1. obdobje: 1.8.2015 - 31.7.2016</t>
  </si>
  <si>
    <t>odprt postopek</t>
  </si>
  <si>
    <t>Da, za obdobje od 1.8.2015 do 31.7.2018</t>
  </si>
  <si>
    <t>BLAGO</t>
  </si>
  <si>
    <t>Aplikacija Javna naročila, različica 2.0.4</t>
  </si>
  <si>
    <t>Podatki o ponudniku</t>
  </si>
  <si>
    <t>Naziv:</t>
  </si>
  <si>
    <t>Naslov:</t>
  </si>
  <si>
    <t>Identifikacijska številka za DDV:</t>
  </si>
  <si>
    <t>Telefon:</t>
  </si>
  <si>
    <t>Faks:</t>
  </si>
  <si>
    <t>Kontaktna oseba:</t>
  </si>
  <si>
    <t>Elektronski naslov:</t>
  </si>
  <si>
    <t>Strokovne zahteve naročnika</t>
  </si>
  <si>
    <t>Strokovne zahteve naročnika se nahajajo v Prilogi 1 razpisne dokumentacije.</t>
  </si>
  <si>
    <t>Seznam razpisanega blaga za sklop:</t>
  </si>
  <si>
    <t>I.</t>
  </si>
  <si>
    <t xml:space="preserve">INŠTRUMENTI IN PRIPOMOČKI ZA ENKRATNO UPORABO </t>
  </si>
  <si>
    <t>*</t>
  </si>
  <si>
    <t>1.</t>
  </si>
  <si>
    <t>podsklop: TROKARJI ZA ENDOSKOPSKE OPERACIJE ZA ENKRATNO UPORABO</t>
  </si>
  <si>
    <t>ZAPRT</t>
  </si>
  <si>
    <t>TROKARJI ZA ENDOSKOPSKE OPERACIJE ZA ENKRATNO UPORABO</t>
  </si>
  <si>
    <t>EOB</t>
  </si>
  <si>
    <t>Zap. št.</t>
  </si>
  <si>
    <t>Naziv blaga</t>
  </si>
  <si>
    <t>Lastnost 1</t>
  </si>
  <si>
    <t>Lastnost 2</t>
  </si>
  <si>
    <t>Lastnost 3</t>
  </si>
  <si>
    <t>Lastnost 4</t>
  </si>
  <si>
    <t>EM</t>
  </si>
  <si>
    <t>Količina</t>
  </si>
  <si>
    <t>Št. vzorcev</t>
  </si>
  <si>
    <t>Var.</t>
  </si>
  <si>
    <t>Cena brez DDV za ponujeno pakiranje</t>
  </si>
  <si>
    <t>Št.enot (količina) v ponujenem pakiranju</t>
  </si>
  <si>
    <t>Veljavna cena brez DDV</t>
  </si>
  <si>
    <t>Popust</t>
  </si>
  <si>
    <t>Stopnja DDV</t>
  </si>
  <si>
    <t>Cena brez DDV</t>
  </si>
  <si>
    <t>Cena z DDV</t>
  </si>
  <si>
    <t>Vrednost brez DDV</t>
  </si>
  <si>
    <t>Vrednost z DDV</t>
  </si>
  <si>
    <t>Proizvajalec</t>
  </si>
  <si>
    <t>Ponudnikov naziv blaga</t>
  </si>
  <si>
    <t>Kataloška številka</t>
  </si>
  <si>
    <t>Opomba</t>
  </si>
  <si>
    <t/>
  </si>
  <si>
    <t>trokar dilatacijski, 5mm x 100mm</t>
  </si>
  <si>
    <t>z linearnim rezilom</t>
  </si>
  <si>
    <t>sterilen</t>
  </si>
  <si>
    <t>KOS</t>
  </si>
  <si>
    <t xml:space="preserve"> trokar dilatacijski, 10-11mmx100mm</t>
  </si>
  <si>
    <t>trokar dilatacijski trokar, 12mmx100mm</t>
  </si>
  <si>
    <t>Skupaj:</t>
  </si>
  <si>
    <t>2.</t>
  </si>
  <si>
    <t>podsklop: TROKAR OPTIČNI ENDOSKOPSKE OPERACIJE ZA ENKRATNO UPORABO I</t>
  </si>
  <si>
    <t>TROKAR OPTIČNI ENDOSKOPSKE OPERACIJE ZA ENKRATNO UPORABO I</t>
  </si>
  <si>
    <t>trokar optični, 11-12mm x 100mm</t>
  </si>
  <si>
    <t>prozoren, brez rezila</t>
  </si>
  <si>
    <t>preprečuje zamazanje kamere ob ponovni vstavitvi kamere skozi tulec</t>
  </si>
  <si>
    <t>3.</t>
  </si>
  <si>
    <t>podsklop: TROKAR OPTIČNI ENDOSKOPSKE OPERACIJE ZA ENKRATNO UPORABO II</t>
  </si>
  <si>
    <t>TROKAR OPTIČNI ENDOSKOPSKE OPERACIJE ZA ENKRATNO UPORABO II</t>
  </si>
  <si>
    <t>trokar optični, 11mm x 100mm</t>
  </si>
  <si>
    <t>4.</t>
  </si>
  <si>
    <t>podsklop: PRIJEMALKA ZA ŠIV</t>
  </si>
  <si>
    <t>PRIJEMALKA ZA ŠIV</t>
  </si>
  <si>
    <t>prijemalka za šiv – artroskop.-kot 45°</t>
  </si>
  <si>
    <t xml:space="preserve">prijemalka za šiv – artroskop.-kot 60° </t>
  </si>
  <si>
    <t>5.</t>
  </si>
  <si>
    <t>podsklop: INŠTRUMENTI ZA RETRAKCIJO ORGANOV ALI ODSTRANJEVANJE VZORCEV</t>
  </si>
  <si>
    <t>ODPRT</t>
  </si>
  <si>
    <t>INŠTRUMENTI ZA RETRAKCIJO ORGANOV ALI ODSTRANJEVANJE VZORCEV</t>
  </si>
  <si>
    <t>vrečka endoskopska 10mm, koničaste oblike</t>
  </si>
  <si>
    <t>premera inštrumenta10mm, vrečka konaste oblike</t>
  </si>
  <si>
    <t>enakovredno kot USS, ref.173050G</t>
  </si>
  <si>
    <t>Naročnik dopušča tudi end.vrečko 7,3cmx17cm, volumen 240ml, premer 10mm. Naročnik bo ustreznost preveril s testiranjem.</t>
  </si>
  <si>
    <t>vrečka endoskopska 10mm</t>
  </si>
  <si>
    <t>premera inštrumenta10mm</t>
  </si>
  <si>
    <t>enakovredno kot MPT, ref.040165</t>
  </si>
  <si>
    <t>vrečka endoskopska 10/15mm</t>
  </si>
  <si>
    <t>premera inštrumenta10/15mm, velikost vrečke &gt;700ml</t>
  </si>
  <si>
    <t>enakovredno kot Applied ref.CD004</t>
  </si>
  <si>
    <t>6.</t>
  </si>
  <si>
    <t>podsklop: TROKARJI ZA ENKRATNO UPORABO, KOMPATIBILNI Z OBSTOJEČIMI TULCI IZ TITANA</t>
  </si>
  <si>
    <t>TROKARJI ZA ENKRATNO UPORABO, KOMPATIBILNI Z OBSTOJEČIMI TULCI IZ TITANA</t>
  </si>
  <si>
    <t>reducirka 5mm</t>
  </si>
  <si>
    <t>Kompatibilno s tulcem ref. 177793, proizvajalca Covidien</t>
  </si>
  <si>
    <t xml:space="preserve">trokarji za enkratno uporabo, 5mm </t>
  </si>
  <si>
    <t>trokarji za enkratno uporabo,11mm</t>
  </si>
  <si>
    <t>Kompatibilno s tulcem ref. 177790, proizvajalca Covidien</t>
  </si>
  <si>
    <t>trokar za enkratno uporabo, 12mm, daljši, s fiksacijsko kanilo</t>
  </si>
  <si>
    <t>enakovredno kot USS, ref.179097PF</t>
  </si>
  <si>
    <t>reducirka 5-12mm</t>
  </si>
  <si>
    <t>7.</t>
  </si>
  <si>
    <t>podsklop: IGLA ZA INSUFLACIJO PLINA, za večkratno uporabo</t>
  </si>
  <si>
    <t>IGLA ZA INSUFLACIJO PLINA, za večkratno uporabo</t>
  </si>
  <si>
    <t>Igla za insuflacijo plina, 150mm</t>
  </si>
  <si>
    <t>igla z varnostnim mehanizmom za insuflacijo plina</t>
  </si>
  <si>
    <t>Igla za insuflacijo plina, 120-130mm</t>
  </si>
  <si>
    <t>8.</t>
  </si>
  <si>
    <t>podsklop: SONDA ZA ODSTRANITEV VENE</t>
  </si>
  <si>
    <t>SONDA ZA ODSTRANITEV VENE</t>
  </si>
  <si>
    <t>SONDA ZA ODSTRANITEV VENE 5mmx60cm – STRIPPER</t>
  </si>
  <si>
    <t>enakovredno kot Lemaitre, ref. 1500</t>
  </si>
  <si>
    <t>žična</t>
  </si>
  <si>
    <t>9.</t>
  </si>
  <si>
    <t>podsklop: SET ZA KLEMANJE</t>
  </si>
  <si>
    <t>SET ZA KLEMANJE</t>
  </si>
  <si>
    <t>SET ZA KLEMANJE ŽIL IN VODOV</t>
  </si>
  <si>
    <t>enakovredno kot Tyco Healtcare, ref.8888-585000</t>
  </si>
  <si>
    <t>II.</t>
  </si>
  <si>
    <t>MATERIAL ZA OSKRBO STOME</t>
  </si>
  <si>
    <t>podsklop: PRIPOMOČKI ZA OSKRBO STOME I</t>
  </si>
  <si>
    <t>PRIPOMOČKI ZA OSKRBO STOME I</t>
  </si>
  <si>
    <t>Podloga kožna ovalna z ušesi za pas, velikost obročka 50mm (samoizrez 10-45mm)</t>
  </si>
  <si>
    <t xml:space="preserve">Dvoplastna kožna podloga za oskrbo stome s posebnim sploščenim reliefnim vzorcem, zaradi katerega podloga sledi gibom telesa in se ne guba. Spodnja plast podloge je iz močnejšega lepila.   Podloga se hitro pritrdi in dobro lepi, vpija odvečno vlago peristomalne kože   in se jo zlahka odstrani v eni potezi ( z ušesom za odstranjevanje). </t>
  </si>
  <si>
    <t>Podloga kožna ovalna z ušesi za pas, velikost obročka 60mm (samoizrez 10-55mm)</t>
  </si>
  <si>
    <t xml:space="preserve">Dvoplastne kožne podloge za oskrbo stome s posebnim sploščenim reliefnim vzorcem, zaradi katerega podloga sledi gibom telesa in se ne guba. Spodnja plast podloge je iz močnejšega lepila.   Podloga se hitro pritrdi in dobro lepi, vpija odvečno vlago peristomalne kože   in se jo zlahka odstrani v eni potezi ( z ušesom za odstranjevanje). </t>
  </si>
  <si>
    <t>Vrečka za oskrbo kolostome, velikost obročka 60mm</t>
  </si>
  <si>
    <t>Zaprta vrečka za oskrbo kolostome s klik ključavnico za pritrjevanje na podlogo in  valovitim filtrom, ki zadrži izloček in omogoča pretok zraka, kar preprečuje napihovanje vrečke. Vrečka je v kožni barvi, je anatomske oblike in ima mehko tkanino na sprednji strani. Premer obročka 50mm.</t>
  </si>
  <si>
    <t>Vrečka za oskrbo ileostome, velikost obročka 50mm</t>
  </si>
  <si>
    <t>Vrečka na izpust s klik ključavnico za pritrjevanje na podlogo in  valovitim filtrom, ki zadrži izloček in omogoča pretok zraka, kar preprečuje napihovanje vrečke. Vrečka je prozorna, zapira se z ježkom, mehka tkanina . Premer obročka 50 mm.</t>
  </si>
  <si>
    <t>Vrečka za oskrbo ileostome, velikost obročka 60 mm</t>
  </si>
  <si>
    <t>Vrečka na izpust s klik ključavnico za pritrjevanje na podlogo in  valovitim filtrom, ki zadrži izloček in omogoča pretok zraka, kar preprečuje napihovanje vrečke. Vrečka je kožne barve zapira se z ježkom, mehka tkanina . Premer obročka 60 mm.</t>
  </si>
  <si>
    <t>Vrečka enodelna na izpust 10-76 mm (maxi)</t>
  </si>
  <si>
    <t>Enodelna   vrečka na izpust z vgrajeno kožno podlogo, ki se zapira z ježkom.  Dvoplastna kožna podloga je ovalne oblike s sploščenim reliefnim vzorcem, zaradi katerega podloga sledi gibom telesa in se ne guba.  Podloga vpija odvečno vlago peristomalne kože. Vrečka ima valovit filter, ki zadrži izloček in omogoča pretok zraka. Vrečka je v kožni barvi,  anatomske oblike in ima mehko tkanino na sprednji strani</t>
  </si>
  <si>
    <t>Vrečka pooperativna z oknom 10-70 mm</t>
  </si>
  <si>
    <t>Sterilne pooperativne enodelne prozorne vrečke z vgrajeno okroglo kožno podlogo in z vgrajenim oknom na izpust, ki se zapira s čepom ali sponko. Za oskrbo ileostome in kolostome  Možnost spojitve z drenažno vrečko.</t>
  </si>
  <si>
    <t>Vrečka pooperativna z oknom 10-100 mm</t>
  </si>
  <si>
    <t>Set za samoirigiranje 60mm</t>
  </si>
  <si>
    <t>Irigacijski set za samoirigiranje kolostome. Vsebuje vrečo za vodo z regulatorjem in idikatorjem za temperaturo, lijak, rokavnik s premerom obročka 60mm, ploščico za pas in pas.</t>
  </si>
  <si>
    <t>Rokavnik za irigator, premer obročka 60 mm</t>
  </si>
  <si>
    <t xml:space="preserve">Rokavnik se namesti na kožno podlogo  </t>
  </si>
  <si>
    <t>Krema za zaščito kože; 50g</t>
  </si>
  <si>
    <t xml:space="preserve">Krema za zaščito kože z 2% cinkovim oksidom in karayo, ki zdravi in ščiti zelo poškodovano , močno pordelo in razdraženo kožo. </t>
  </si>
  <si>
    <t>Zatesnitvena pasta v traku; 6g</t>
  </si>
  <si>
    <t xml:space="preserve">Pasta v traku ne vsebuje alkohola. Shranjena je v embalaži ki omogoča po uporabi  shraniti preostanek paste v embalaži do več tednov. Pasta se po nanosu hitro posuši, kar omogoča takojšnjo namestitev pripomočka.  </t>
  </si>
  <si>
    <t>podsklop: PRIPOMOČKI ZA OSKRBO STOME II</t>
  </si>
  <si>
    <t>PRIPOMOČKI ZA OSKRBO STOME II</t>
  </si>
  <si>
    <t>Podloga kožna kvadratna, premer obročka 45mm</t>
  </si>
  <si>
    <t>Fleksibilna upogljiva kožna podloga s stomahesiv želatino in obrobo iz mikroporja,možnost samoizreza.</t>
  </si>
  <si>
    <t>Vrečka za oskrbo ileostome, velikost obročka 100mm</t>
  </si>
  <si>
    <t>Vrečka na izpust za oskrbo ileostomet, prozorna. Premer obročka mora ustrezati premeru obročka kožne podloge.</t>
  </si>
  <si>
    <t xml:space="preserve">Podloga kožna kvadratna oblikovalna, premer obročka 45mm </t>
  </si>
  <si>
    <t>Obroček v podlogi ima mehko oblikovalno želatino,  ki se s svaljkanjem prilagodi željeni velikosti  in obliki stome. Rezanje ni potrebno.</t>
  </si>
  <si>
    <t xml:space="preserve">Podloga kožna kvadratna oblikovalna, premer obročka 57mm </t>
  </si>
  <si>
    <t>Obroček v podlogi ima mehko oblikovalno želatino,  ki se s svaljkanjem prilagodi željeni velikosti  in obliki stome .Rezanje ni potrebno.</t>
  </si>
  <si>
    <t xml:space="preserve">Podloga kožna kvadratna oblikovalna, premer obročka 70mm </t>
  </si>
  <si>
    <t>Robčki za zaščito kože</t>
  </si>
  <si>
    <t>Robčki ustvarijo zaščitni film med kožo in kožno podlogo, lepilom ali hidrokoloidno oblogo.</t>
  </si>
  <si>
    <t>Vrečke enodelne, dim: 20-70mm</t>
  </si>
  <si>
    <t>Enodelna  vrečka na izpust, prozorna s filtrom</t>
  </si>
  <si>
    <t>podsklop: PRIPOMOČKI ZA OSKRBO STOME III</t>
  </si>
  <si>
    <t>PRIPOMOČKI ZA OSKRBO STOME III</t>
  </si>
  <si>
    <t>Podloga kožna v obliki cveta z vodilom (zareza) za nameščanje vrečke dim:50mm</t>
  </si>
  <si>
    <t>Kožna podloga je iz tankega hidrokoloida, ki ščiti kožo,se prilagaja koži in ima možnost izreza. Na podlogi je mehak plastični del ,ki omogoča večkratno lepljenje vrečke .Ima vodilo za nameščanje vrečke.</t>
  </si>
  <si>
    <t>Podloga kožna v obliki cveta z vodilom (zareza) za nameščanje vrečke dim 60 mm</t>
  </si>
  <si>
    <t>Podloga kožna v obliki cveta z vodilom (zareza) za nameščanje vrečke dim 80mm</t>
  </si>
  <si>
    <t>Vrečka za oskrbo kolostome, dim:50mm</t>
  </si>
  <si>
    <t>Zaprta vrečka za oskrbo kolostome z LTH filtrom, kožne barve. Ima jeziček za vodeno nameščanje in odstranjevanje vrečke.</t>
  </si>
  <si>
    <t>Vrečka za oskrbo kolostome, dim:60mm</t>
  </si>
  <si>
    <t>Vrečka za oskrbo kolostome, dim:80mm</t>
  </si>
  <si>
    <t>Vrečka za oskrbo ileostome, dim: 60 mm</t>
  </si>
  <si>
    <t>Vrečka na izpust z  filtrom, prozorna. Ima jeziček za vodeno nameščanje in odstranjevanje vrečke. Vrečka ima vgrajeno dvojno zaporo proti nehotenemu iztekanju.</t>
  </si>
  <si>
    <t>Vrečka za oskrbo ileostome, dim:50 mm</t>
  </si>
  <si>
    <t>Vrečka za oskrbo ileostome, dim:80 mm</t>
  </si>
  <si>
    <t>Prozorna vrečka na izpust, s filtrom. Ima jeziček za vodeno nameščanje in odstranjevanje vrečke. Vrečka se zapira z ježkom,ki je neobčutljiv za vlago ( „Roll“ Up“ izpust ).</t>
  </si>
  <si>
    <t>Vrečka drenažna maxi, dim:80mm</t>
  </si>
  <si>
    <t>Prozorna drenažna  vrečka z filtrom  primerna za stomiste z večjo količino izločka. Ima jeziček za vodeno nameščanje in odstranjevanje vrečke. Ima velik izpust.</t>
  </si>
  <si>
    <t xml:space="preserve">Vrečka zbiralna 2l </t>
  </si>
  <si>
    <t>Prozorna zbiralna vrečka,z rebrasto cevjo, ki se lahko reže, graduirana, možnost spojitve z maxi ileostomsko vrečko.</t>
  </si>
  <si>
    <t>Vrečka zaprta enodelna 15-70mm</t>
  </si>
  <si>
    <t>Enodelna   zaprta vrečka z vgrajenim hidrokoloidnim slojem v obliki  cveta, kožne barve, ima filter .</t>
  </si>
  <si>
    <t>Vrečka zaprta enodelna 15-60mm</t>
  </si>
  <si>
    <t>Enodelna  odprta vrečka z vgrajenim hidrokoloidnim slojem v obliki  cveta, kožne barve, ima filter  možnost samoizreza, ima sistem nadzorovanega izpusta</t>
  </si>
  <si>
    <t>Enodelna vrečka za oskrbo ileostome 15-50mm</t>
  </si>
  <si>
    <t>Enodelna vrečka, ergonomske oblike, ki ima ekstremno mehko kožno podlogo ( lepljivost je optimalna) v obliki cveta ,možnost izreza. Decentralizirana odprtina za več lepila na spodnjem  delu kožne podloge, ki zagotavlja večjo varnost. Vrečka je na zgornjem delu krajša, da se prepreči vihanje,zapira se z ježkom, ki je je neobčutljiv  za vlago ( Roll Up izpust) Vrečka je iz ne šumečega materiala. Na vrečki je nameščen filter, izdelan na osnovi laminarne tehnologije, nevtralizira pline in neprijeten vonj ter nepropusten za tekočine. Velikost izreza 15-50mm.</t>
  </si>
  <si>
    <t>podsklop: PRIPOMOČKI ZA OSKRBO STOME IV</t>
  </si>
  <si>
    <t>PRIPOMOČKI ZA OSKRBO STOME IV</t>
  </si>
  <si>
    <t>Posip za roseče površine 25g</t>
  </si>
  <si>
    <t>Uporabljamo ga pri rosečih površinah, vpija vlago in podaljša čas obstanka podloge na koži .Primeren je za nego pordele kože okoli stome ki je izpostavljena draženju z lepili in izločki.</t>
  </si>
  <si>
    <t>Pasta brezalkoholna  30g</t>
  </si>
  <si>
    <t>Uporablja se za zaščito poškodovane kože.Ne vsebuje alkohola, sušenje je daljše, možnost uporabe skupaj z posipom.</t>
  </si>
  <si>
    <t>Sponke za stoma vrečke</t>
  </si>
  <si>
    <t>PVC sponke za zapiranje vrečk na izpust</t>
  </si>
  <si>
    <t>Jahači  za pritrditev izpeljanega črevesa, dim. 90-100mm</t>
  </si>
  <si>
    <t>Posamično sterilno pakiranje</t>
  </si>
  <si>
    <t>III.</t>
  </si>
  <si>
    <t>MATERIAL ZA STERILIZACIJO</t>
  </si>
  <si>
    <t>podsklop: PAPIR ZA STERILIZACIJO – KREP</t>
  </si>
  <si>
    <t>PAPIR ZA STERILIZACIJO – KREP</t>
  </si>
  <si>
    <t>PAPIR ZA STERIL.   50 X 50CM, KREP</t>
  </si>
  <si>
    <t>Ustrezati mora zahtevam standardov ISO 11607-1:2006, EN ISO 11607-1:2009 in EN 868-2:1999</t>
  </si>
  <si>
    <t>izdelan iz čiste celuloze,</t>
  </si>
  <si>
    <t>Gramatura papirja 60 -  70 g/m2, krepanost papirja 125 mm po dolžini in 160 mm po širini.</t>
  </si>
  <si>
    <t>Odstopanje v dimenziji ni dovoljeno.</t>
  </si>
  <si>
    <t xml:space="preserve">PAPIR ZA STERIL. 75-80 X 75-80 CM, KREP  </t>
  </si>
  <si>
    <t>podsklop: PAPIR ZA PODLAGANJE NA MREŽAH ZA ZAŠČITO INSTRUMENTOV</t>
  </si>
  <si>
    <t>PAPIR ZA PODLAGANJE NA MREŽAH ZA ZAŠČITO INSTRUMENTOV</t>
  </si>
  <si>
    <t>PAPIR ZA PODLAGANJE OP.MREŽ, 25X30CM</t>
  </si>
  <si>
    <t>visoka vpojnost</t>
  </si>
  <si>
    <t>papir gramature 70 g/m2</t>
  </si>
  <si>
    <t>PAPIR ZA PODLAGANJE OP.MREŽ, 30X50CM</t>
  </si>
  <si>
    <t>podsklop: SMS ZAVOJNI MATERIAL ZA STERILIZACIJO</t>
  </si>
  <si>
    <t>SMS ZAVOJNI MATERIAL ZA STERILIZACIJO</t>
  </si>
  <si>
    <t>MATERIAL SMMS ZAVOJNI  ZA PARNO IN PLAZMA STERILIZACIJO, dim.: 75 x 75 cm</t>
  </si>
  <si>
    <t>Sestavljen iz večplastnih 100 % polipropilenskih vlaken, gramatura ovojnine med 45 gr/m2 in 55 gr/m2.</t>
  </si>
  <si>
    <t>Namenjen zavijanju op. setov in instrumentov za parno in plazma sterilizacijo.Predstavljati mora zanesljivo oviro predora mikrobov, odpornost pred fizikalnimi vplivi in površinsko abrazijo. Omogočati mora aseptično tehniko odpiranja paketov, biti mora prilagodljiv. Dovoljeno odstopanje: +10%</t>
  </si>
  <si>
    <t>Ustrezati mora standardom ISO 11607-1:2006 in 11607:1:2009 in EN 868-2:2010, z oznako – SMS TEHNOLOGIJA</t>
  </si>
  <si>
    <t>MATERIAL SMMS ZAVOJNI  ZA PARNO IN PLAZMA STERILIZACIJO, dim.: 100 x100  cm</t>
  </si>
  <si>
    <t>MATERIAL SMMS ZAVOJNI  ZA PARNO IN PLAZMA STERILIZACIJO, dim.: 120 x 120  cm</t>
  </si>
  <si>
    <t>podsklop: ROKAV ZA PARNO STERILIZACIJO BREZ PREKLOPA</t>
  </si>
  <si>
    <t>ROKAV ZA PARNO STERILIZACIJO BREZ PREKLOPA</t>
  </si>
  <si>
    <t>ROKAV 5 CM BREZ PREKLOPA</t>
  </si>
  <si>
    <t>širina 5 cm</t>
  </si>
  <si>
    <t>Ustrezati mora zahtevam mednarodnih standardov EN ISO 11607-1:2006, EN ISO 11607-1:2009 in EN 868-5:2009</t>
  </si>
  <si>
    <t>Na šivu – izven dosega steriliziranega materiala – kemični indikator</t>
  </si>
  <si>
    <t>Papir gramature 67-73 gr/m2 s prozorno folijo brez napisov</t>
  </si>
  <si>
    <t>m</t>
  </si>
  <si>
    <t>ROKAV 7,5 CM  BREZ PREKLOPA</t>
  </si>
  <si>
    <t>Širina 7,5cm</t>
  </si>
  <si>
    <t>ROKAV 10 CM  BREZ PREKLOPA</t>
  </si>
  <si>
    <t>Širina 10cm</t>
  </si>
  <si>
    <t>ROKAV 15 CM  BREZ PREKLOPA</t>
  </si>
  <si>
    <t>Širina 15cm</t>
  </si>
  <si>
    <t>ROKAV 20 CM  BREZ PREKLOPA</t>
  </si>
  <si>
    <t>Širina 20cm</t>
  </si>
  <si>
    <t>ROKAV 25 CM BREZ PREKLOPA</t>
  </si>
  <si>
    <t>Širina 25cm</t>
  </si>
  <si>
    <t>ROKAV 30 CM  BREZ PREKLOPA</t>
  </si>
  <si>
    <t>Širina 30cm</t>
  </si>
  <si>
    <t>ROKAV 35 CM BREZ PREKLOPA</t>
  </si>
  <si>
    <t>Širina 35cm</t>
  </si>
  <si>
    <t>ROKAV 40 CM BREZ PREKLOPA</t>
  </si>
  <si>
    <t>Širina 40 cm</t>
  </si>
  <si>
    <t>podsklop: ROKAV ZA PARNO STERILIZACIJO S PREKLOPOM</t>
  </si>
  <si>
    <t>ROKAV ZA PARNO STERILIZACIJO S PREKLOPOM</t>
  </si>
  <si>
    <t>ROKAV 7.5 CM  S PREKLOPOM</t>
  </si>
  <si>
    <t>ROKAV 10 CM  S PREKLOPOM</t>
  </si>
  <si>
    <t xml:space="preserve">m </t>
  </si>
  <si>
    <t>ROKAV 15 CM  S PREKLOPOM</t>
  </si>
  <si>
    <t>ROKAV 20 CM  S PREKLOPOM</t>
  </si>
  <si>
    <t>ROKAV 25 CM  S PREKLOPOM</t>
  </si>
  <si>
    <t>ROKAV 30 CM S PREKLOPOM</t>
  </si>
  <si>
    <t>podsklop: ROKAVI ZA PLAZMA STERILIZACIJO</t>
  </si>
  <si>
    <t>ROKAVI ZA PLAZMA STERILIZACIJO</t>
  </si>
  <si>
    <t>ROKAV 7,5 CM</t>
  </si>
  <si>
    <t>Ustrezati mora zahtevam mednarodnih standardov EN ISO 11607-1:2009, EN ISO 11607-1:2006 in EN 868-5:2009 ter EN 868-9:2009</t>
  </si>
  <si>
    <t>100 % HD-polyetilen</t>
  </si>
  <si>
    <t xml:space="preserve">ROKAV 10 CM  </t>
  </si>
  <si>
    <t>ROKAV 15 CM</t>
  </si>
  <si>
    <t>ROKAV 20 CM</t>
  </si>
  <si>
    <t>ROKAV 25 CM</t>
  </si>
  <si>
    <t>ROKAV 30 CM</t>
  </si>
  <si>
    <t>podsklop: BIOLOŠKE IN KEMIČNE KONTROLE TER DRUGI TESTI ZA PODROČJE STERILIZACIJE</t>
  </si>
  <si>
    <t>BIOLOŠKE IN KEMIČNE KONTROLE TER DRUGI TESTI ZA PODROČJE STERILIZACIJE</t>
  </si>
  <si>
    <t xml:space="preserve">TEST BOWIE DICK </t>
  </si>
  <si>
    <t>Testni paket</t>
  </si>
  <si>
    <t>Za enkratno uporabo, namenjen dnevnemu testiranju vakuumske črpalke avtoklava.</t>
  </si>
  <si>
    <t xml:space="preserve">Ustrezati mora normi EN ISO 11140-1 in ISO 11140-4 </t>
  </si>
  <si>
    <t xml:space="preserve">Na indikatoirju mora imeti označen EN ISO standard, razred, namen uporabe, temperaturo in čas, lot št. </t>
  </si>
  <si>
    <t>INDIKATOR BIOLOŠKI PARNE STERILIZACIJE V AMPULAH ZA HITRO ODČITAVANJE</t>
  </si>
  <si>
    <t>Namenjen rutinski biološki kontroli vsakega cikla parne sterilizacije. V obliki ampul. Kompatibilnost z inkubatoji 3M.</t>
  </si>
  <si>
    <t>Spore G. Stearothermophilus. Omogočati mora odčitek biološke kontrole po 3 urah.</t>
  </si>
  <si>
    <t>Ustrezati mora normam EN 866-1 IN 866/3, ISO 11138/1 IN ISO 11138/3.</t>
  </si>
  <si>
    <t>kompatibilnost z inkubatorjem ATTEST AUTO READER – 3M, ustrezati morajo ISO EN 11138 – 1 in 3</t>
  </si>
  <si>
    <t xml:space="preserve">SPORE  SUHE </t>
  </si>
  <si>
    <t>Namenjen biološki kontroli parne sterilizacije</t>
  </si>
  <si>
    <t>Suhe spore G. Stearothermophilus – 10 na peto potenco in B. Atrophaeus – 10 na šesto potenco.</t>
  </si>
  <si>
    <t>Pakiranje: zavoj z dvema sporama za vlagnje v sterilizator in eno sporo za pozitivno kontrolo. V osnovnem originalnem pakiranju najmanj 24 zavojev, največ 30 zavojev.</t>
  </si>
  <si>
    <t>Na transportni ovojnini označen rok uporabe, LOT številka, način shranjevanja.</t>
  </si>
  <si>
    <t>INDIKATOR BIOLOŠKI  V AMPULAH</t>
  </si>
  <si>
    <t>Namenjen rutinski vsakodnevni biološki kontroli plazma sterilizacije.V obliki ampul.</t>
  </si>
  <si>
    <t>Ponudnik mora predložiti certifikat kompatibilnosti z aparati Sterrad.</t>
  </si>
  <si>
    <t>Kompatibilnost z inkubatorjem STERRAD.</t>
  </si>
  <si>
    <t>INDIKATOR KEMIČNI  - PLAZMA STERILIZACIJA</t>
  </si>
  <si>
    <t>Kemični indikator plazma sterilizacije. Namenjen nadzoru plazma sterilizacije vseh paketov.</t>
  </si>
  <si>
    <t>INTEGRATOR KEMIČNI  - PARNA STERILIZACIJA</t>
  </si>
  <si>
    <t>Odziven na vse parametre parne sterilizacije (temperatura, tlak in koncentracija pare, čas). Namenjen nadzoru parne sterilizacije vseh paketov in op. mrež.</t>
  </si>
  <si>
    <t>Razred 5</t>
  </si>
  <si>
    <t xml:space="preserve">Ustrezati mora normi ISO 11140-1:2005  </t>
  </si>
  <si>
    <t>INDIKATOR KEMIČNI STERILIZACIJE VOTLIH INSTRUMENTOV</t>
  </si>
  <si>
    <t>namenjen nadzoru polnitve sterilizacije votlih instrumentov</t>
  </si>
  <si>
    <t>Tuba za večkratno uporabo z možnostjo menjavanja indikatorja</t>
  </si>
  <si>
    <t>Ustrezati mora standardu  ISO 11140-1:2005 in EN 867-5:2001</t>
  </si>
  <si>
    <t>1kpl = 1 x tuba, 100 x indikator
(kot Helix test)</t>
  </si>
  <si>
    <t xml:space="preserve"> kpl</t>
  </si>
  <si>
    <t>TRAK INDIKATOR ZA PARNO STERILIZACIJO</t>
  </si>
  <si>
    <t>Zunanji kemični indikator parne sterilizacije za označevanje paketov zavitih v netkan material, širina traku 24 - 25 mm.</t>
  </si>
  <si>
    <t>Imeti mora dobro lepljivost, da med postopkom sterilizacije ne prihaja do odstopanja.</t>
  </si>
  <si>
    <t>Ustrezati mora normi EN ISO 11140-1, razred 1.</t>
  </si>
  <si>
    <t>Netoksičen, NE sme vsebovati svinca.Cena mora biti podana na 1 meter traku.</t>
  </si>
  <si>
    <t>TRAK INDIKATOR ZA PLAZMA STERILIZACIJO</t>
  </si>
  <si>
    <t>Zunanji kemični indikator plazma sterilizacije za označevanje paketov zavitih v SMMS papir, širana traku 19 – 20 mm.</t>
  </si>
  <si>
    <t>Namenjen zapiranju paketov zavitih v SMMS material, kompatibilen s plazmo sterilizacijo.</t>
  </si>
  <si>
    <t>Netoksičen, Cena mora biti podana na 1 meter traku.</t>
  </si>
  <si>
    <t>podsklop: INDIKATOR KEMIČNI POLNITVE DEZINFEKTROJA</t>
  </si>
  <si>
    <t>INDIKATOR KEMIČNI POLNITVE DEZINFEKTROJA</t>
  </si>
  <si>
    <t>NOSILEC ZA INDIKATOR</t>
  </si>
  <si>
    <t xml:space="preserve">nosilec indikatorja mora biti iz nerjavečega jekla, perforiran tako, da je omogočen stik čistilnih sredstev z indikatorjem. </t>
  </si>
  <si>
    <t>Nosilec mora omogočati enostavno vpenjanje indikatorja (princip kljukice).</t>
  </si>
  <si>
    <t xml:space="preserve">kos </t>
  </si>
  <si>
    <t>INDIKATOR - SIMULATOR NEČISTOČE</t>
  </si>
  <si>
    <t>Substanca indikatorja mora simulirati sestavine krvi (proteini, OH, lipidi). Testni listič mora biti prozoren.</t>
  </si>
  <si>
    <t>Substanca mora biti nanešena na obeh straneh prozornega testnega lističa, Vpenjanje v nosilec, ki predstavlja oviro, mora biti enostavno.</t>
  </si>
  <si>
    <t>Odčitavanje mora biti jasno in enostavno, po načelu JE-NI. Maksimalno pakiranje 100 testnih lističev.</t>
  </si>
  <si>
    <t>Naročnik dopušča tudi kovinski testni listič. Ustreznost bo ugotavljal na podlagi testiranja.</t>
  </si>
  <si>
    <t>podsklop: ETIKETE ZA SLEDITEV ŠARŽ</t>
  </si>
  <si>
    <t>ETIKETE ZA SLEDITEV ŠARŽ</t>
  </si>
  <si>
    <t>ETIKETE ŠARŽNE  ZA APLIKATOR 3M</t>
  </si>
  <si>
    <t>Kompatibilne s šaržnim aplikatorjem 3M. Napis na etiketi mora biti: STERILIZIRANO (lahko tudi napis: STERILE unless open or damaged)</t>
  </si>
  <si>
    <t>Namenjene sledenju steriliziranega materiala glede na šaržno številko cikla.</t>
  </si>
  <si>
    <t>Cena mora biti podana na 1 etiketo.</t>
  </si>
  <si>
    <t>Naročnik dopušča tudi etikete, ki niso kompatiblne s naročnikovim aplikatorjem, vendar  mora v tem primeru ponudnik v ceni etikete nuditi brezplačen najem lastnegih aplikatorjev, in sicer min.2 kosa, za čas trajanja pogodbe. Aplikator mora biti funkcionalno in kakovostno enakovreden naročnikovemu aplikatorju.</t>
  </si>
  <si>
    <t>ETIKETE ŠARŽNE ZA APLIKATOR GKE</t>
  </si>
  <si>
    <t>Kompatibilne s šaržnim aplikatorjem GKE. Nalepka mora biti trovrstična, dvojno lepljiva, s prisotnostjo kemičnega indikatorja. Imeti mora možnost izpisa operaterja, številke sterilizatorja, številke cikla, datum sterilizacije in rok uporabe.</t>
  </si>
  <si>
    <t>Naročnik dopušča tudi etikete, ki niso kompatiblne s naročnikovim aplikatorjem, vendar  mora v tem primeru ponudnik v ceni etikete nuditi brezplačen najem lastnih aplikatorjev, in sicer min. 4 kose, za čas trajanja pogodbe. Aplikator mora biti funkcionalno in kakovostno enakovreden naročnikovemu aplikatorju.</t>
  </si>
  <si>
    <t>kos</t>
  </si>
  <si>
    <t>10.</t>
  </si>
  <si>
    <t>podsklop: ŠČETKE ZA ČIŠČENJE INSTRUMENTOV</t>
  </si>
  <si>
    <t>ŠČETKE ZA ČIŠČENJE INSTRUMENTOV</t>
  </si>
  <si>
    <t xml:space="preserve">ŠČETKA ZA ČIŠČENJE INSTRUMENTOV,SUPER TANKA, FLEKSIBILNA, PREMER 3 MM </t>
  </si>
  <si>
    <t>Neskončna fleksibilna ščetka namenjena čiščenju votlih inštrumentov</t>
  </si>
  <si>
    <t>na roli</t>
  </si>
  <si>
    <t>ZA ENKRATNO UPORABO</t>
  </si>
  <si>
    <t xml:space="preserve">ŠČETKA ZA ČIŠČENJE INSTRUMENTOV, SREDNJE TANKA, FLEKSIBILNA, PREMER 6 MM </t>
  </si>
  <si>
    <t xml:space="preserve">ŠČETKA ZA ČIŠČENJE INSTRUMENTOV, SREDNJE GOSTA, FLEKSIBILNA, PREMER  3 MM </t>
  </si>
  <si>
    <t xml:space="preserve">ŠČETKA ZA ČIŠČENJE INSTRUMENTOV,SREDNJE GOSTA, FLEKSIBILNA, PREMER 6 MM </t>
  </si>
  <si>
    <t>ŠČETKA ZA ČIŠČENJE INSTRUMENTOV, DEBELEJŠA GOSTA, FLEKSIBILNA, PREMER 15 MM</t>
  </si>
  <si>
    <t>ŠČETKA Z DRŽALOM</t>
  </si>
  <si>
    <t>poliesterske ščetine</t>
  </si>
  <si>
    <t>ZA VEČKRATNO UPORABO Z MOŽNOSTJO DEZINFEKCIJE</t>
  </si>
  <si>
    <t>11.</t>
  </si>
  <si>
    <t>podsklop: SREDSTVA ZA NEGO INSTRUMENTOV</t>
  </si>
  <si>
    <t>SREDSTVA ZA NEGO INSTRUMENTOV</t>
  </si>
  <si>
    <t>SPRAY SILIKONSKI, 500 ml</t>
  </si>
  <si>
    <t xml:space="preserve">UNIVERZALNI SILIKONSKI SPRAY </t>
  </si>
  <si>
    <t>DIMETTHYLPOLYSILOXANE</t>
  </si>
  <si>
    <t>SPRAY OLJNI, 500ml</t>
  </si>
  <si>
    <t>NAMENJEN OLJENJU ZGLOBOV INSTRUMENTOV</t>
  </si>
  <si>
    <t>BELO PARAFINSKO OLJE PRIPRAVLJENO V OBLIKI RAZPRŠILA, BREZ DODANEGA SILIKONA</t>
  </si>
  <si>
    <t>USTREZATI MORA NORMI  EN ISO 17665 – 1</t>
  </si>
  <si>
    <t>12.</t>
  </si>
  <si>
    <t>podsklop: NASTAVEK Z VODIKOVIM PEROKSIDOM</t>
  </si>
  <si>
    <t>NASTAVEK Z VODIKOVIM PEROKSIDOM</t>
  </si>
  <si>
    <t>POVEČA KONCENTRACIJO VODIKOVEGA PEROKSIDA PRI PLAZMA STERILIZACIJI INSTRUMENTOV Z LUMNI</t>
  </si>
  <si>
    <t>CERTIFIKAT KOMPATIBILNOSTI ZA STERILIZATORJE STERRAD</t>
  </si>
  <si>
    <t>USTREZATI MORA NORMI EN ISO 14937</t>
  </si>
  <si>
    <t>KAPSULA VODIKOVEGA PEROKSIDA VSEBINE 0,16 ml</t>
  </si>
  <si>
    <t>13.</t>
  </si>
  <si>
    <t>podsklop: MATERIAL ZA ZABOJNIKE</t>
  </si>
  <si>
    <t>MATERIAL ZA ZABOJNIKE</t>
  </si>
  <si>
    <t>PLOMBA VARNOSTNA  ZA STERILEN ZABOJNIK</t>
  </si>
  <si>
    <t>Plastična zaponka za plombiranje zabojnikov.</t>
  </si>
  <si>
    <t>Kompatibilnost z zabojniki Aesculap</t>
  </si>
  <si>
    <t>FILTER ZA ZABOJNIK – okrogel</t>
  </si>
  <si>
    <t>Okrogel papirnat filter s kemičnim indikatorjem za sterilizacijo.</t>
  </si>
  <si>
    <t>Dimenzija: premer 9,5 cm</t>
  </si>
  <si>
    <t>FILTER ZA ZABOJNIK – pravokoten</t>
  </si>
  <si>
    <t>Pravokoten papirnat filter s kemičnim indikatorjem za sterilizacijo.</t>
  </si>
  <si>
    <t>Dimenzija: 11,7 cm x 23,4 cm</t>
  </si>
  <si>
    <t>INDIKATOR ZA ZABOJNIK</t>
  </si>
  <si>
    <t>Nalepka za zabojnik s prisotnostjo kemičnega indikatorja, izvlečni jeziček nalepke mora biti na uporabnikovi desni strani.</t>
  </si>
  <si>
    <t>Na nalepki prostor za vpis datume sterilizacije in šaržno etiketo.</t>
  </si>
  <si>
    <t>14.</t>
  </si>
  <si>
    <t>podsklop: ŠČITNIK ZA INŠTRUMENTE</t>
  </si>
  <si>
    <t>ŠČITNIK ZA INŠTRUMENTE</t>
  </si>
  <si>
    <t>ŠČITNIK ZA INSTRUMENTE, mali</t>
  </si>
  <si>
    <t>Dimenzija: 5,1 X 12cm</t>
  </si>
  <si>
    <t>Papirnata podlaga s prozorno folijo brez kemičnega indikatorja</t>
  </si>
  <si>
    <t>papir gramature 170 g/m2</t>
  </si>
  <si>
    <t>ŠČITNIK ZA INSTRUMENTE, srednji</t>
  </si>
  <si>
    <t>Dimenzija: 8-9 x 16-17cm</t>
  </si>
  <si>
    <t>ŠČITNIK ZA INSTRUMENTE, večji</t>
  </si>
  <si>
    <t>Dimenzija: 12,5-14 x 24-26cm</t>
  </si>
  <si>
    <t>15.</t>
  </si>
  <si>
    <t>podsklop: KASETA ZA PLAZMA STERILIZACIJO</t>
  </si>
  <si>
    <t>KASETA ZA PLAZMA STERILIZACIJO</t>
  </si>
  <si>
    <t>kaseta za plazma sterilizacijo STERRAD 100S, dim. 24x7,4x1,2cm (dxšxv)</t>
  </si>
  <si>
    <t>koncentriran vodikov peroksid</t>
  </si>
  <si>
    <t>IV.</t>
  </si>
  <si>
    <t>REZILA</t>
  </si>
  <si>
    <t>podsklop: KIRURŠKA REZILA BREZ DRŽALA</t>
  </si>
  <si>
    <t>KIRURŠKA REZILA BREZ DRŽALA</t>
  </si>
  <si>
    <t>rezilo brez držala št.10</t>
  </si>
  <si>
    <t xml:space="preserve">Rezila iz nerjavečega jekla ali specialnega jekla, posamezno sterilno pakirana v aluminijevi foliji, različnih velikosti in oblik, ki so kompatibilna s standardnimi metalnimi držali. </t>
  </si>
  <si>
    <t>rezilo brez držala št.11</t>
  </si>
  <si>
    <t>rezilo brez držala št.15</t>
  </si>
  <si>
    <t>rezilo brez držala št. 20</t>
  </si>
  <si>
    <t>podsklop: KIRURŠKA REZILA Z DRŽALOM</t>
  </si>
  <si>
    <t>KIRURŠKA REZILA Z DRŽALOM</t>
  </si>
  <si>
    <t>rezilo z držalom št.10</t>
  </si>
  <si>
    <t>Rezila iz nerjavečega jekla ali dodatkom karbona z držalom iz plastike. So za enkratno uporabo, posamezno sterilno pakirana.</t>
  </si>
  <si>
    <t>rezilo z držalom št.11</t>
  </si>
  <si>
    <t>rezilo z držalom št.15</t>
  </si>
  <si>
    <t>rezilo z držalom št.20</t>
  </si>
  <si>
    <t>podsklop: REZILO ZA JEMANJE KOŽNIH TRANSPLANTATOV</t>
  </si>
  <si>
    <t>REZILO ZA JEMANJE KOŽNIH TRANSPLANTATOV</t>
  </si>
  <si>
    <t>rezilo Watson</t>
  </si>
  <si>
    <t>Rezila iz nerjavečega jekla, kompatibilna z držalom Watson, posamezno sterilno pakirano.</t>
  </si>
  <si>
    <t xml:space="preserve">podsklop: KIRURŠKA REZILA, razna </t>
  </si>
  <si>
    <t xml:space="preserve">KIRURŠKA REZILA, razna </t>
  </si>
  <si>
    <t>rezilo z držalom MIKRO, ch 11, dolžina 160-180mm</t>
  </si>
  <si>
    <t>Funkcionalno in kakovostno enakovredno kot Aesculap, BA365</t>
  </si>
  <si>
    <t>rezilo za kostno kirurgijo</t>
  </si>
  <si>
    <t>Rezila iz nerjavečega jekla, obojestransko, kot 72203307, za držalo 72203308 Smith &amp; Nephew. Sterilno pakirano.</t>
  </si>
  <si>
    <t>podsklop: REZILA ZA PATOLOGIJO</t>
  </si>
  <si>
    <t>REZILA ZA PATOLOGIJO</t>
  </si>
  <si>
    <t>Nož autopsijski, 325MM</t>
  </si>
  <si>
    <t>dolžina 325 mm, raven</t>
  </si>
  <si>
    <t xml:space="preserve">kompatibilni z držalom proizvajalca FEATHER, ref. F60 </t>
  </si>
  <si>
    <t>Naročnik dopušča, da ponudnik ponudi tudi nože in rezila, ki niso kompatibilna z zahtevanimi držali, vendar mora v tem primeru na vsakih 100 rezil dobaviti 1 gratis držalo.</t>
  </si>
  <si>
    <t>Rezilo disekcijsko za prepariranje</t>
  </si>
  <si>
    <t>dolžina 61 mm, koničasto</t>
  </si>
  <si>
    <t>kompatibilni z držalom proizvajalca FEATHER, ref. F100</t>
  </si>
  <si>
    <t xml:space="preserve">Rezilo mikrotomsko za trda in mehka tkiva </t>
  </si>
  <si>
    <t>dolžina 80 mm, rezni kot 35 stopinj</t>
  </si>
  <si>
    <t>rezila morajo biti kompatibilna z aparati: JUNG BIOCAT 2035 LEICA, SLEE MAINZ CUT 4060, LEICA RM 2235 in LEICA CM 15105)</t>
  </si>
  <si>
    <t>nastavek za žago</t>
  </si>
  <si>
    <t>kot GP031R Aesculape</t>
  </si>
  <si>
    <t>V.</t>
  </si>
  <si>
    <t>MEDICINSKI POTROŠNI MATERIAL - SPECIALNA PODROČJA</t>
  </si>
  <si>
    <t>podsklop: POTROŠNI MATERIAL- KEMOTERAPIJA</t>
  </si>
  <si>
    <t>POTROŠNI MATERIAL- KEMOTERAPIJA</t>
  </si>
  <si>
    <t>BI-8100</t>
  </si>
  <si>
    <t>PODLOGA ZA KEMOTERAPIJO 41X56CM, A50</t>
  </si>
  <si>
    <t>iz trislojne nesterilne  podloge modre barve za pripravo citostatikov, dobro vpojne, zgornja plast je namenjena enakomerni porazdelitvi in je narejena iz polietilena, srednja plast je ekstra vpojna kot zahteva Quapos (Quality Standard for the Oncology) in je narejena iz papirja, nepropustna spodna plast je narejena iz poletilenske folije debeline 1 mikrometra, podloga ne sme drseti, za 1 uporabo (odstopanje v dimenziji: +/- 10%)</t>
  </si>
  <si>
    <t>PODLOGA ZA KEMOTERAPIJO 42x26CM, A50</t>
  </si>
  <si>
    <t>iz trislojne nesterilne  podloge modre barve za pripravo citostatikov, dobro vpojne, zgornja plast je namenjena enakomerni porazdelitvi in je narejena iz polietilena, srednja plast je ekstra vpojna kot zahteva Quapos (Quality Standard for the Oncology) in je narejena iz papirja, nepropustna spodnja plast je narejena iz poletilenske folije debeline 1 mikrometra, podloga ne sme drseti, za 1 uporabo (odstopanje v dimenziji: +/- 10%)</t>
  </si>
  <si>
    <t>PLAŠČ ZAŠČITNI PRI KEMOTERAPIJI, vel. M</t>
  </si>
  <si>
    <t>na vratu zapenjanje na ježka, rokavi zaključek z manšeto</t>
  </si>
  <si>
    <t xml:space="preserve">material omogoča popolno zaščito pri delu z citostatiki ter biološkimi zdravili in mora imeti za to vsa dokazila oz. certifikate </t>
  </si>
  <si>
    <t>ROKAVNIK ZA KEMOTERAPIJO</t>
  </si>
  <si>
    <t>na zgornji strani roke (nadlaket) zaključek z elastiko, na spodnji strani roke pri dlani, zaključek z bombažno manšeto; dolžina 45 cm, tako da zaščiti celo roko od dlani do pazduhe</t>
  </si>
  <si>
    <t>podsklop: POTROŠNI MATERIAL ZA PORODNI ODSEK</t>
  </si>
  <si>
    <t>POTROŠNI MATERIAL ZA PORODNI ODSEK</t>
  </si>
  <si>
    <t>ZAščITA ZA OČI, ZA FOTOTERAPIJO PRI NOVOROJ.</t>
  </si>
  <si>
    <t>obseg cca 33-38 cm, zanesljiva zaščita za otrokove oči, prožen oz. elastičen, mehak material -  otrokovi koži prijazen, možnost reguliranega zapenjanja na ježka</t>
  </si>
  <si>
    <t>Funkcionalno in kakovostno enakovreden kot Maxtec, ref. R300P01</t>
  </si>
  <si>
    <t xml:space="preserve">SPONKA ZA POPEK </t>
  </si>
  <si>
    <t>sterilna, dolga cca 6 cm, zanesljivo zapenjanje, plastična, prijazna otrokovi koži, robovi zaobljeni</t>
  </si>
  <si>
    <t>Funkcionalno in kakovostno enakovreden kot Dalhausen, ref. 07.044.00.000</t>
  </si>
  <si>
    <t>ASPIRATOR MUKOS CH10</t>
  </si>
  <si>
    <t>sterilen, plastična posoda cca25 ml, iz njega izhajata dve cevki cca40cm,ena za vleko označena, druga za aspiracijo ch 10</t>
  </si>
  <si>
    <t>Funkcionalno in kakovostno enakovreden kot Braun, ref. 5429315</t>
  </si>
  <si>
    <t>PERFORATOR ZA PREBOD POR. MEHURJA</t>
  </si>
  <si>
    <t>Funkcionalno in kakovostno enakovreden kot Prodimed, ref. 1990200</t>
  </si>
  <si>
    <t xml:space="preserve">EKSTRAKTOR VAKUM </t>
  </si>
  <si>
    <t>sterilen, plastičen, enostaven za uporabo, možnost ustvarjanja podtlaka (0,8 bar), manometer z označenim varnim poljem delovanja, plastična pilota,cev med piloto in ročajem mora biti prožna dolga cca 15cm, ročka za sprostitev podtlaka v dosegu operaterjevega kazalca, lahek</t>
  </si>
  <si>
    <t>Funkcionalno in kakovostno enakovreden kot CLINICAL INOVATIONS INC., ref. VAC-6000M</t>
  </si>
  <si>
    <t>podsklop: POTROŠNI MATERIAL ZA GINEKOLOGIJO</t>
  </si>
  <si>
    <t>POTROŠNI MATERIAL ZA GINEKOLOGIJO</t>
  </si>
  <si>
    <t xml:space="preserve">KOMPLET ZA BRIS HPV </t>
  </si>
  <si>
    <t>sterilna ščetka, katere držalo se lahko odlomi in epruveta z gojiščem, ki se sterilno zapre</t>
  </si>
  <si>
    <t>Funkcionalno in kakovostno enakovredno kot DIGENE, ref. 5122-1220</t>
  </si>
  <si>
    <t>LOPATICA GIN.ZA VISOKI BRIS</t>
  </si>
  <si>
    <t>Lesena lopatka cca 20 cm dolga, na enem koncu zaobljena, na drugem srčasta, primerna za sterilizacijo. Površina gladka (se ne zatika)</t>
  </si>
  <si>
    <t>Funkcionalno in kakovostno enakovredno kot METALOPLAST, ref. 3232</t>
  </si>
  <si>
    <t>VLOŽEK UTERUSNI</t>
  </si>
  <si>
    <t>Funkcionalno in kakovostno enakovredno kot PROSAN, ref.112875670</t>
  </si>
  <si>
    <t xml:space="preserve">ščETKA ZA BRISE </t>
  </si>
  <si>
    <t>Sterilna ščetka iz umetnega meteriala, skupna dolžina cca 18-20 cm, dolžina ščetke 2 cm, premer 5-7mm.</t>
  </si>
  <si>
    <t>Funkcionalno in kakovostno enakovredno kot METALOPLAST, ref. 2220</t>
  </si>
  <si>
    <t>podsklop: POTROŠNI MATERIAL ZA GINEKOLOGIJO -obroček pesar</t>
  </si>
  <si>
    <t>POTROŠNI MATERIAL ZA GINEKOLOGIJO -obroček pesar</t>
  </si>
  <si>
    <t>OBROČEK-PESAR SILIK. 85MM</t>
  </si>
  <si>
    <t>silikonski, debeline cca 10 mm, premer 85 mm</t>
  </si>
  <si>
    <t>na samem pesarju mora biti oznaka velikosti pesarja</t>
  </si>
  <si>
    <t>Funkcionalno in kakovostno enakovredno kot SEDIA, ref. A1050-85</t>
  </si>
  <si>
    <t>podsklop: POTROŠNI MATERIAL ZA ENDOSKOPIJE</t>
  </si>
  <si>
    <t>POTROŠNI MATERIAL ZA ENDOSKOPIJE</t>
  </si>
  <si>
    <t>MARKER OP POLJA Z ENDOSK.UVAJANJEM</t>
  </si>
  <si>
    <t>trajno obstojen, sterilen, predhodno pakiran v brizgo ca. 5 ml z zaščito pred iztekom, za enkratno uporabo</t>
  </si>
  <si>
    <t>Funkcionalno in kakovostno enakovredno kot GI SUPPLY, ref.GIS-44S</t>
  </si>
  <si>
    <t>ZBIRALNIK ODSTRANJENIH POLIPOV</t>
  </si>
  <si>
    <t>kompatibilen z obstoječo endoskopsko opremo, sterilen; iz materialov, ki omogočajo pregled košarice brez odstranjevanja - prozorno ohišje; selektivnost (gostota) lovilne košarice dovolj velika, da zadrži tudi manjše polipe; možnost menjave lovilne košarice pred posegom</t>
  </si>
  <si>
    <t>Funkcionalno in kakovostno enakovredno kot US ENDOSKOPY, ref.711099</t>
  </si>
  <si>
    <t>MREŽICA ZA ODSTRANJENE POLIPE 3X6 CM</t>
  </si>
  <si>
    <t>zanka z mrežico za odstranjevanje-izvlek, predhodno odstranjenih polipov; debelina plašča 2,5mm; premer oz. velikost mrežice ca 3cm X 6cm, dolžina zanke 2,3 mm=230cm (za kolonoskopijo); sterilna, pakirana posamezno</t>
  </si>
  <si>
    <t>Funkcionalno in kakovostno enakovredno kot US ENDOSKOPY, ref.711150</t>
  </si>
  <si>
    <t>podsklop: ČRPALKA ELASTOMERNA</t>
  </si>
  <si>
    <t>ČRPALKA ELASTOMERNA</t>
  </si>
  <si>
    <t>ČRPALKA ELASTOM. 2-DNEVNA, 2ML/H</t>
  </si>
  <si>
    <t>Funkcionalno in kakovostno enakovreden kot Baxter, ref. 2C1702KP</t>
  </si>
  <si>
    <t>ČRPALKA  ELASTOM. 7-DNEVNA, 1,5ML/H</t>
  </si>
  <si>
    <t>Funkcionalno in kakovostno enakovreden kot Baxter, ref. 2C1087KP</t>
  </si>
  <si>
    <t>ČRPALKA ELASTOM. 5-DNEVNA, 2ML/H</t>
  </si>
  <si>
    <t>Funkcionalno in kakovostno enakovreden kot Baxter, ref. 2C1008KP</t>
  </si>
  <si>
    <t>podsklop: POTROŠNI MATERIAL ZA OPER.SOBE</t>
  </si>
  <si>
    <t>POTROŠNI MATERIAL ZA OPER.SOBE</t>
  </si>
  <si>
    <t>MARKERJI KIRURŠKI ZA OZNAČEVANJE STANDARD</t>
  </si>
  <si>
    <t>kožni marker, sterilen, za enkratno uporabo, oblika svinčnika, s pokrovčkom, barva mora biti obstojna (modra, viola) in se ne razlije po koži (ne paca)</t>
  </si>
  <si>
    <t>MARKERJI KIRURŠKI Z MERILOM 15CM</t>
  </si>
  <si>
    <t>STERILEN</t>
  </si>
  <si>
    <t>gobica za čiščenje elektronoža</t>
  </si>
  <si>
    <t>sterilna</t>
  </si>
  <si>
    <t>MAGNET OP</t>
  </si>
  <si>
    <t xml:space="preserve">sterilen, za zbiranje igel </t>
  </si>
  <si>
    <t>Funkcionalno in kakovostno enakovreden kot Covidien, ref. 31142139</t>
  </si>
  <si>
    <t>podsklop: MATERIAL ZA BREZŠIVNO FIKSACIJO</t>
  </si>
  <si>
    <t>MATERIAL ZA BREZŠIVNO FIKSACIJO</t>
  </si>
  <si>
    <t>BREZŠIVNI FIKSATOR ZA ARROW KATETER</t>
  </si>
  <si>
    <t>enostavna pritrditev kot obliž, imeti mora izrezano mehko vdolbino,kamor se vstavijo krilca katetra</t>
  </si>
  <si>
    <t xml:space="preserve">omogočati mora vidno preverjanje katetra, tako da se zgornja stran fiksatorja lahko večkrat odlepi in zalepi </t>
  </si>
  <si>
    <t>BREZŠIVNA FIKSACIJA ZA  SONDE IN KATETRE PRI OTROCIH</t>
  </si>
  <si>
    <t>enostavna ptitrditev kot obliž, več velikosti in za različne katetre,izdelane iz silikona ali drugih plastičnih materialov</t>
  </si>
  <si>
    <t>podsklop: GELI ZA ULTRAZVOČNE PREISKAVE</t>
  </si>
  <si>
    <t>GELI ZA ULTRAZVOČNE PREISKAVE</t>
  </si>
  <si>
    <t>Gel za ultrazvočne preiskave 250ml, nesterilen</t>
  </si>
  <si>
    <t>Stekleničke morajo omogočati enostavno praznenje steklenice.</t>
  </si>
  <si>
    <t>Gel za ultrazvočne preiskave 5L, nesterilen</t>
  </si>
  <si>
    <t>Nesterilen. Pakiranje:5l + min. 2  prazni steklenički za naknadno polnjenje. Embalaža mora omogočati enostavno praznenje iz 5 l steklenice v posamezne 250 ml stekleničke.</t>
  </si>
  <si>
    <t>podsklop: ELEKTRODE IN SENZORJI, razni</t>
  </si>
  <si>
    <t>ELEKTRODE IN SENZORJI, razni</t>
  </si>
  <si>
    <t>ELEKTRODA ZA DEFIBRILATOR, ODRASLI</t>
  </si>
  <si>
    <t>Funkcionalno in kakovostno enakovredna kot M3713A, Phillips</t>
  </si>
  <si>
    <t>ELEKTRODA ZA DEFIBRILATOR, OTROŠKI</t>
  </si>
  <si>
    <t>Funkcionalno in kakovostno enakovredna kot M3717A, Phillips</t>
  </si>
  <si>
    <t>ELEKTRODA BIPOLARNA ZA EMG, fi=20mm, SAMOLEPILNA</t>
  </si>
  <si>
    <t>Funkcionalno in kakovostno enakovredna kot  019-400400, CARE FUSION</t>
  </si>
  <si>
    <t>ELEKTRODA/SENZOR ZA OXIMETER INVOS, ZA ODRASLE</t>
  </si>
  <si>
    <t>Funkcionalno in kakovostno enakovredna kot SAFB-SMX10, COVIDIEN</t>
  </si>
  <si>
    <t>ELEKTRODA ZA MONITOR, RTG PREPUSTNA, dim. 45x45mm</t>
  </si>
  <si>
    <t>Funkcionalno in kakovostno enakovredna kot 780881, ASID</t>
  </si>
  <si>
    <t>ELEKTRODA ZA EKG, NEONAT ZA APARAT DASH 3000</t>
  </si>
  <si>
    <t>Funkcionalno in kakovostno enakovredna kot PN2009101, GEHC</t>
  </si>
  <si>
    <t>ELEKTRODA ZA MULTIFREKVENCNO NAPRAVO</t>
  </si>
  <si>
    <t>elektrode za multifrekvenčno bioimpedančno napravo za merjenje sestave telesa Bodystat Quandscan 4000</t>
  </si>
  <si>
    <t>Funkcionalno in kakovostno enakovredna kot 525, BODYS</t>
  </si>
  <si>
    <t>ELEKTRODE ZA EKG PREISKAVE, za odrasle, na peni, predželirana, premer 50 mm</t>
  </si>
  <si>
    <t>Funkcionalno in kakovostno enakovredna kot Skintach, ref. F-50</t>
  </si>
  <si>
    <t>max. pakiranje 50 elektrod v zavitku</t>
  </si>
  <si>
    <t>ELEKTRODA ZA EKG PREISKAVE, otroška, za dolgotrajno uporabo, premer 40 mm</t>
  </si>
  <si>
    <t>Funkcionalno in kakovostno enakovredna kot Skintach, ref. T401</t>
  </si>
  <si>
    <t>ELEKTRODA ZA EKG PREISKAVE, otroška, na peni, premer 30 mm</t>
  </si>
  <si>
    <t>Funkcionalno in kakovostno enakovredna kot Skintach, ref. T301</t>
  </si>
  <si>
    <t>ELEKTRODA ZA EKG PREISKAVE</t>
  </si>
  <si>
    <t>Funkcionalno in kakovostno enakovredna kot GE HEALTHCARE, 9623-003P</t>
  </si>
  <si>
    <t>kompatibilne z  aparatom GE MEDICAL SYSTEM, model: MAC 1200  ST</t>
  </si>
  <si>
    <t>ELEKTRODA ZA EKG PREISKAVE, neonatalna</t>
  </si>
  <si>
    <t>Konektor na neonatalnih elektrodah: 1,5 DIN
Funkcionalno in kakovostno enakovredna kot HEWLETT PACARD, ref. 13953E</t>
  </si>
  <si>
    <t>ELEKTRODA ZA DEFIBRILATOR, Z HVP GELOM, odrasli</t>
  </si>
  <si>
    <t>Funkcionalno in kakovostno enakovredna kot ZOLL, ref. 8900-4003</t>
  </si>
  <si>
    <t>ZOLL, model: M SERIES CCT</t>
  </si>
  <si>
    <t>Funkcionalno in kakovostno enakovredna kot ZOLL, ref. 8900-2065</t>
  </si>
  <si>
    <t>ELEKTRODA ZA DEFIBRILATOR, dim. 11,4x15,2cm</t>
  </si>
  <si>
    <t>Funkcionalno in kakovostno enakovredna kot 3M, ref. 2346N</t>
  </si>
  <si>
    <t>Naročnik dopušča tudi dim. 13,3x16,5cm. Ustreznost bo preveril s testiranjem blaga.</t>
  </si>
  <si>
    <t>ELEKTRODE ZA HOLTER, tip: vL</t>
  </si>
  <si>
    <t>Funkcionalno in kakovostno enakovredna kot AMBU, ref. VL-00-S</t>
  </si>
  <si>
    <t>SCHILLER AG, model: Medilog, AR-12+</t>
  </si>
  <si>
    <t>podsklop: ELEKTRODE ZA PODROČJE FIZIOTERAPIJE</t>
  </si>
  <si>
    <t>ELEKTRODE ZA PODROČJE FIZIOTERAPIJE</t>
  </si>
  <si>
    <t>ELEKTRODA ZA ELEKTROTERAPIJO 5X5 CM, SAMOL.</t>
  </si>
  <si>
    <t>Funkcionalno in kakovostno enakovredna kot 6250900, CEFAR-COMPEX</t>
  </si>
  <si>
    <t>ELEKTRODE ZA ELEKTROTERAPIJO 5X10 CM, SAMOL.</t>
  </si>
  <si>
    <t>Funkcionalno in kakovostno enakovredna kot 42203, COMPEX</t>
  </si>
  <si>
    <t>Naročnik dopušča tudi dim. 5,3x9,6cm</t>
  </si>
  <si>
    <t>ELEKTRODA ZA ELETROTERAPIJO OKROGLA SAMOLEPILNA FI32</t>
  </si>
  <si>
    <t>Funkcionalno in kakovostno enakovredna kot 879100, AXEL GAARD</t>
  </si>
  <si>
    <t>ELEKTRODA VAGINALNA</t>
  </si>
  <si>
    <t>Funkcionalno in kakovostno enakovredna kot 21972, PATTER</t>
  </si>
  <si>
    <t>ELEKTRODA ZA ELEKTROSTIMULACIJO 5X9CM</t>
  </si>
  <si>
    <t>Funkcionalno in kakovostno enakovredna kot CF5090, AXEL GAARD</t>
  </si>
  <si>
    <t>ELEKTRODA GAZA ZA KLINIČNI STIMULATOR AM 15, 40MM</t>
  </si>
  <si>
    <t>Funkcionalno in kakovostno enakovredna kot 453117, EMF</t>
  </si>
  <si>
    <t>podsklop: MANŠETE ZA RR</t>
  </si>
  <si>
    <t>MANŠETE ZA RR</t>
  </si>
  <si>
    <t>MANŠETA ZA RR, ODRASLA-L, 31-40CM (ali 33-47cm, 1-PRIKLJ</t>
  </si>
  <si>
    <t xml:space="preserve">Funkcionalno in kakovostno enakovredna kot GE Healthcare, Soft-cuf, ref. 2364 </t>
  </si>
  <si>
    <t>manšeta mora imeti na koncu cevi konekt z možnostjo aplikacije na vse monitorje</t>
  </si>
  <si>
    <t>material mora omogočati razkuževanje po standardu</t>
  </si>
  <si>
    <t>Naročnik dovoljuje tudi dimenzijo: 33-47cm</t>
  </si>
  <si>
    <t>MANŠETA ZA RR, ODRASLA-L, 31-40CM, 2-PRIKLJ</t>
  </si>
  <si>
    <t>Funkcionalno in kakovostno enakovredna kot GE Healthcare, Dura-cuf, ref. 2754</t>
  </si>
  <si>
    <t>MANŠETA ZA RR, 31-40,  ODRASLI -L, 2-PRIKLJ</t>
  </si>
  <si>
    <t>Funkcionalno in kakovostno enakovredna kot GE Healthcare,  CLINI-CUF, ref.CLN-LGADLT 2 SUB</t>
  </si>
  <si>
    <t>MANŠETA ZA RR, ODRASLI-M, 23-33CM, 2-PRIKLJ</t>
  </si>
  <si>
    <t>Funkcionalno in kakovostno enakovredna kot GE Healthcare, Soft cuf, ref. 2453</t>
  </si>
  <si>
    <t>Funkcionalno in kakovostno enakovredna kot GE Healthcare, Dura-cuf, ref. 2753</t>
  </si>
  <si>
    <t>MANŠETA ZA RR, ODRASLI-L, 23-33CM, 2-PRIKLJ</t>
  </si>
  <si>
    <t>Funkcionalno in kakovostno enakovredna kot GE Healthcare, Dura-cuf, ref. 2756</t>
  </si>
  <si>
    <t>MANŠETA ZA RR, ODRASLI M, 23-33CM, 1-PRIKLJ</t>
  </si>
  <si>
    <t xml:space="preserve">Funkcionalno in kakovostno enakovredna kot GE Healthcare, Soft-cuf, ref. 2363 </t>
  </si>
  <si>
    <t>Naročnik dovoljuje tudi dimenzijo: 25-35cm</t>
  </si>
  <si>
    <t>MANŠETA ZA RR, ODRASLA S, 17-25CM, 2-PRIKLJ</t>
  </si>
  <si>
    <t xml:space="preserve">Funkcionalno in kakovostno enakovredna kot GE Healthcare, Dura-cuf, ref. 2752 </t>
  </si>
  <si>
    <t>podsklop: NASTAVKI ZA TERMOMETRE, RAZNI</t>
  </si>
  <si>
    <t>NASTAVKI ZA TERMOMETRE, RAZNI</t>
  </si>
  <si>
    <t>NASTAVEK ZA TERMOMETER GENIUS2</t>
  </si>
  <si>
    <t>NASTAVEK ZA TERMOMETER TERMOSCAN PRO 300</t>
  </si>
  <si>
    <t>podsklop: ADAPTER ZA JEMANJE VZORCEV</t>
  </si>
  <si>
    <t>ADAPTER ZA JEMANJE VZORCEV</t>
  </si>
  <si>
    <t>Codan, 74.5566 (oz. HG-01)</t>
  </si>
  <si>
    <t>sterilno pakiranje po 1 kom; enostavno odpiranje, da se ne onesterili, na eni strani zaščitena igla za prebod nastavka na arterijskem katetru, na drugi strani kompatibilen z vacuteiner iglo</t>
  </si>
  <si>
    <t>za odvzem krvi iz arterijskega sistema</t>
  </si>
  <si>
    <t>podsklop: POTROŠNI MATERIAL ZA HEMODINAMSKI MONITORING</t>
  </si>
  <si>
    <t>POTROŠNI MATERIAL ZA HEMODINAMSKI MONITORING</t>
  </si>
  <si>
    <t>LITHIUM CL 0,15MMOL/ML</t>
  </si>
  <si>
    <t>ampule za kalibracijo LIDCO</t>
  </si>
  <si>
    <t>kot CM 40, LIDCO</t>
  </si>
  <si>
    <t>SET ZA INJICIRANJE</t>
  </si>
  <si>
    <t>sterilen, kompatibilen z aparatom LIDCO</t>
  </si>
  <si>
    <t>kot EUW-01, LIDCO</t>
  </si>
  <si>
    <t>TIPALO-SENZOR</t>
  </si>
  <si>
    <t>kot CM 10, LIDCO</t>
  </si>
  <si>
    <t>16.</t>
  </si>
  <si>
    <t>podsklop: SENZOR ZA MERJENJE MOŽGANSKE AKTIVNOSTI</t>
  </si>
  <si>
    <t>SENZOR ZA MERJENJE MOŽGANSKE AKTIVNOSTI</t>
  </si>
  <si>
    <t>SENZOR BIS, ODRASLI</t>
  </si>
  <si>
    <t>sterilno pakiranje po 1 kom, za enega pacienta- enkratna uporaba; kompatibilen z kablom in monitorjem BIS</t>
  </si>
  <si>
    <t>Funkcionalno in kakovostno enakovredna kot 186-0106, ASPECT MEDICAL SISTEM</t>
  </si>
  <si>
    <t>17.</t>
  </si>
  <si>
    <t>podsklop: POTROŠNI MATERIAL ZA MACERATOR</t>
  </si>
  <si>
    <t>POTROŠNI MATERIAL ZA MACERATOR</t>
  </si>
  <si>
    <t>POSODA NOČNA MAXI SLIPER ZA MACERATOR</t>
  </si>
  <si>
    <t>kot 114AA100</t>
  </si>
  <si>
    <t>za enkratno uporabo, razgradljiv v aparatu MACERATOR</t>
  </si>
  <si>
    <t>SKLEDA VELIKA ZA MACERATOR</t>
  </si>
  <si>
    <t>kot 121AA75</t>
  </si>
  <si>
    <t>SKODELICA UMIVALNA ZA MACERATOR</t>
  </si>
  <si>
    <t>kot 118AA100</t>
  </si>
  <si>
    <t>STEKLENICA URINSKA MOŠKA ZA MECERATOR</t>
  </si>
  <si>
    <t>kot 102AA100</t>
  </si>
  <si>
    <t>SREDSTVO ANTIBAKTERIJSKO 2L ZA MACERATOR</t>
  </si>
  <si>
    <t>za aparat Macerator</t>
  </si>
  <si>
    <t>VENAGEL ZA MACERATOR</t>
  </si>
  <si>
    <t>kot 450MA</t>
  </si>
  <si>
    <t xml:space="preserve">za geliranje izločkov </t>
  </si>
  <si>
    <t>18.</t>
  </si>
  <si>
    <t>podsklop: GEL - LUBRIKANT, STERILEN</t>
  </si>
  <si>
    <t>GEL - LUBRIKANT, STERILEN</t>
  </si>
  <si>
    <t>Gel - lubrikant,  4,5-6g, sterilen</t>
  </si>
  <si>
    <t xml:space="preserve">Embalaža gela mora omogočati sterilno odpiranje. </t>
  </si>
  <si>
    <t>Gel - lubrikant, 2,7-3,5g, sterilen</t>
  </si>
  <si>
    <t>VI.</t>
  </si>
  <si>
    <t>OSTALI MEDICINSKO POTROŠNI MATERIAL</t>
  </si>
  <si>
    <t>podsklop: VREČKA ZA URIN  ZA ODRASLE</t>
  </si>
  <si>
    <t>VREČKA ZA URIN  ZA ODRASLE</t>
  </si>
  <si>
    <t>VREČKA ZA URIN, ODRASLI, sterilna</t>
  </si>
  <si>
    <t>graduirana, kapaciteta vrečke 2-4 l, obvezna nepovratna valvula, vrečka mora biti na izpust, imeti mora brezigelni nastavek za sterilni odvzem urina</t>
  </si>
  <si>
    <t>omogočena mora biti enostavna namestitev na posteljo (ne na trakove)</t>
  </si>
  <si>
    <t xml:space="preserve">dolžina drenažne cevi od 110 do 150 cm; </t>
  </si>
  <si>
    <t>na drenažni cevi nameščen stišček in univerzalni nastavek za povezavo z urinskim katetrom</t>
  </si>
  <si>
    <t>VREČKA ZA URNO DIUREZO, sterilna</t>
  </si>
  <si>
    <t>Kapaciteta 2-3 l. Imeti mora brezigelni nastavek za sterilni odvzem urina, graduirano merilno posodo za natančno spremljanje urne diureze z antibakterijskim filtrom, nepovratno valvulo in Pasteurjevo komoro,  vrečka mora biti na izpust; merilna posoda se mora z obratom in dvigom  enostavno izpraznit v zbiralno vrečko.</t>
  </si>
  <si>
    <t>omogočena mora biti enostavna namestitev na posteljo (ne na trakove); graduacija mora biti dobro vidna in natančna</t>
  </si>
  <si>
    <t>dolžina drenažne cevi od 110 do 150 cm; dovolj širok notranji volumen in gladka notranja površina</t>
  </si>
  <si>
    <t>podsklop: VREČKA ZA URIN ZA OTROKE</t>
  </si>
  <si>
    <t>VREČKA ZA URIN ZA OTROKE</t>
  </si>
  <si>
    <t>ZBIRALNIK ZA URIN, OTROŠKI  - MOB, sterilen</t>
  </si>
  <si>
    <t>Omogočati mora pravilen odvzem srednjega curka urina</t>
  </si>
  <si>
    <t>imeti mora sterilno epruveto za vzorec urina</t>
  </si>
  <si>
    <t>zanesljiva namestitev</t>
  </si>
  <si>
    <t>podsklop: PAS ZA NEMIRNE PACIENTE</t>
  </si>
  <si>
    <t>PAS ZA NEMIRNE PACIENTE</t>
  </si>
  <si>
    <t>Pas za nemirne paciente za 1 x uporabo. Mehak, z dvema dodatnima trakovoma za pričvrstitev na posteljo,… Pakiranje na par.</t>
  </si>
  <si>
    <t>Podana mora biti cena za 1 par.</t>
  </si>
  <si>
    <t>PAR</t>
  </si>
  <si>
    <t>podsklop: CEV SILIKONSKA</t>
  </si>
  <si>
    <t>CEV SILIKONSKA</t>
  </si>
  <si>
    <t>CEV SILIKONSKA 2 x 4 MM</t>
  </si>
  <si>
    <t>Dolžina vsaj 15 m; Oznaka CE</t>
  </si>
  <si>
    <t>Glej strokovne zahteve</t>
  </si>
  <si>
    <t>M</t>
  </si>
  <si>
    <t>CEV SILIKONSKA 5 X 8 MM</t>
  </si>
  <si>
    <t>CEV SILIKONSKA 6 X 9 MM</t>
  </si>
  <si>
    <t>CEV SILIKONSKA 8 x 12 MM</t>
  </si>
  <si>
    <t>podsklop: CEV SILKOLATEX ali LATEX</t>
  </si>
  <si>
    <t>CEV SILKOLATEX ali LATEX</t>
  </si>
  <si>
    <t>CEV SILKOLATEX ali LATEX  2 X 4 MM</t>
  </si>
  <si>
    <t>CEV SILKOLATEX ali LATEX  3 X 5 MM</t>
  </si>
  <si>
    <t>CEV SILKOLATEX ali LATEX 4 X 6 MM</t>
  </si>
  <si>
    <t>CEV SILKOLATEX ali LATEX  5 X 8 MM</t>
  </si>
  <si>
    <t>podsklop: VREČKE ZA LAJŠANJE BOLEČIN</t>
  </si>
  <si>
    <t>VREČKE ZA LAJŠANJE BOLEČIN</t>
  </si>
  <si>
    <t>VREČKA ZA LAJŠANJE BOLEČIN, srednja (cca 10 X 27 CM)</t>
  </si>
  <si>
    <t>za hladno in toplo terapijo, možnost segrevanja v mikrovalovni pečici ali v vroči vodi ter hlajenje v hladilniku ali zamarzovalniku, polnjena z barvnim gelom, za večkratno uporabo</t>
  </si>
  <si>
    <t>VREČKA ZA LAJŠANJE BOLEČIN, MALA (cca 10X10CM)</t>
  </si>
  <si>
    <t>VREČKA ZA LAJŠANJE BOLEČIN, velika (cca 20X30cm)</t>
  </si>
  <si>
    <t>podsklop: TERMOMETRI MEDICINSKI</t>
  </si>
  <si>
    <t>TERMOMETRI MEDICINSKI</t>
  </si>
  <si>
    <t>TERMOMETER DIGITALNI</t>
  </si>
  <si>
    <t>natančnost meritve,odstopanje +/-0,1stopinjo C; ohišje je vodotesno in se lahko razkužuje; konec meritve opozori zvočni signal, funkcija shranitve zadnje meritve temperature, avtomatski izklop;sporoči motnjo v merjenju</t>
  </si>
  <si>
    <t>TERMOMETER DIGITALNI, Z GIBLJIVO KONICO</t>
  </si>
  <si>
    <t>TERMOMETER TELESNI BREZ HG</t>
  </si>
  <si>
    <t>visoka natančnost merjenja; stekleno ohišje, ki omogoča popolno vodotesnost in enostavno čiščenje in razkuževanje; shranjeno v zaščitni škatli</t>
  </si>
  <si>
    <t>po meritvi enostavno in takojšnje zbijanje skale</t>
  </si>
  <si>
    <t>podsklop: OSTALI DROBNI MEDICINSKI POTROŠNI MATERIAL</t>
  </si>
  <si>
    <t>OSTALI DROBNI MEDICINSKI POTROŠNI MATERIAL</t>
  </si>
  <si>
    <t>DROBILEC ZA TABLETE</t>
  </si>
  <si>
    <t>Izdelan iz umetne mase,sestavljen iz posodice in navoja. Navoj mora biti močan, da se nekajkrat zavrti in ob tem tablete zdrobi v prah.</t>
  </si>
  <si>
    <t>Omogočati mora enostavno uporabo in čiščenje.</t>
  </si>
  <si>
    <t>REZILO ZA TABLETE</t>
  </si>
  <si>
    <t>Izdelan iz trde plastike in kovinskega rezila. Rezilo mora  omogočati natančno in enostavno rezanje tablete.</t>
  </si>
  <si>
    <t>ZAMAŠEK UŠESNI PROTI HRUPU, BREZ VRVICE</t>
  </si>
  <si>
    <t>Funkcionalno in kakovostno enakovreden kot 3M, kat.št. 1120</t>
  </si>
  <si>
    <t>par</t>
  </si>
  <si>
    <t>POSODICA PVC 50-60 ML, NESTERILNA</t>
  </si>
  <si>
    <t>prozorna, da je viden material, pokrov na navoj</t>
  </si>
  <si>
    <t>POSODICA ZA BIOL.VZORCE 120-150ML, STERILNA</t>
  </si>
  <si>
    <t>za odvzem različnih bioloških vzorcev, graduirana, porozorna, pokrov na navoj, enkratna uporaba, posamezno pakiranje</t>
  </si>
  <si>
    <t>pokrov na navoj mora dobro tesniti- tudi za hlapljive tekočine (formalin, schafer)</t>
  </si>
  <si>
    <t>POSODICA PVC ZA BLATO Z ŽLIČKO 18-30ML</t>
  </si>
  <si>
    <t>nesterilna, prozorna, pokrov na navoj oz. pritisk</t>
  </si>
  <si>
    <t>POSODICA PVC  B.ŽLIČKE 20 -30 ML</t>
  </si>
  <si>
    <t>nesterilna, za enkratno uporabo, pokrov na navoj</t>
  </si>
  <si>
    <t>POSODICA ZA ZOBNE PROTEZE</t>
  </si>
  <si>
    <t>naročnik dopušča tudi lonček za mazila 200-250 g, dim.: premer 8-8,5 cm, višina 6-7, 5 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</si>
</sst>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
    <numFmt numFmtId="165" formatCode="0.0000%"/>
    <numFmt numFmtId="166" formatCode="0.0%"/>
  </numFmts>
  <fonts count="7" x14ac:knownFonts="1">
    <font>
      <sz val="11"/>
      <color theme="1"/>
      <name val="Calibri"/>
      <family val="2"/>
      <charset val="238"/>
      <scheme val="minor"/>
    </font>
    <font>
      <sz val="10"/>
      <color indexed="8"/>
      <name val="Arial"/>
      <family val="2"/>
      <charset val="238"/>
    </font>
    <font>
      <b/>
      <sz val="14"/>
      <color indexed="8"/>
      <name val="Arial"/>
      <family val="2"/>
      <charset val="238"/>
    </font>
    <font>
      <b/>
      <sz val="10"/>
      <color indexed="9"/>
      <name val="Arial"/>
      <family val="2"/>
      <charset val="238"/>
    </font>
    <font>
      <b/>
      <sz val="10"/>
      <color indexed="8"/>
      <name val="Arial"/>
      <family val="2"/>
      <charset val="238"/>
    </font>
    <font>
      <sz val="7"/>
      <color indexed="8"/>
      <name val="Small Fonts"/>
      <charset val="238"/>
    </font>
    <font>
      <b/>
      <sz val="12"/>
      <color indexed="8"/>
      <name val="Arial"/>
      <family val="2"/>
      <charset val="238"/>
    </font>
  </fonts>
  <fills count="6">
    <fill>
      <patternFill patternType="none"/>
    </fill>
    <fill>
      <patternFill patternType="gray125"/>
    </fill>
    <fill>
      <patternFill patternType="solid">
        <fgColor indexed="48"/>
        <bgColor indexed="64"/>
      </patternFill>
    </fill>
    <fill>
      <patternFill patternType="solid">
        <fgColor rgb="FFFFFFD2"/>
        <bgColor indexed="64"/>
      </patternFill>
    </fill>
    <fill>
      <patternFill patternType="solid">
        <fgColor indexed="9"/>
        <bgColor indexed="64"/>
      </patternFill>
    </fill>
    <fill>
      <patternFill patternType="solid">
        <fgColor indexed="4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alignment horizontal="left" vertical="center"/>
    </xf>
    <xf numFmtId="0" fontId="2" fillId="0" borderId="0">
      <alignment horizontal="left" vertical="center"/>
    </xf>
    <xf numFmtId="0" fontId="1" fillId="0" borderId="1">
      <alignment horizontal="left" vertical="center" wrapText="1"/>
    </xf>
    <xf numFmtId="0" fontId="3" fillId="2" borderId="0">
      <alignment horizontal="left" vertical="center"/>
    </xf>
  </cellStyleXfs>
  <cellXfs count="81">
    <xf numFmtId="0" fontId="0" fillId="0" borderId="0" xfId="0"/>
    <xf numFmtId="0" fontId="1" fillId="0" borderId="0" xfId="1">
      <alignment horizontal="left" vertical="center"/>
    </xf>
    <xf numFmtId="0" fontId="5" fillId="0" borderId="0" xfId="1" applyFont="1" applyAlignment="1">
      <alignment horizontal="left" vertical="center"/>
    </xf>
    <xf numFmtId="0" fontId="3" fillId="2" borderId="3" xfId="4" applyBorder="1">
      <alignment horizontal="left" vertical="center"/>
    </xf>
    <xf numFmtId="0" fontId="3" fillId="2" borderId="4" xfId="4" applyBorder="1">
      <alignment horizontal="left" vertical="center"/>
    </xf>
    <xf numFmtId="0" fontId="1" fillId="0" borderId="5" xfId="3" applyBorder="1" applyAlignment="1">
      <alignment horizontal="right" vertical="center" wrapText="1"/>
    </xf>
    <xf numFmtId="0" fontId="4" fillId="0" borderId="6" xfId="3" applyFont="1" applyBorder="1">
      <alignment horizontal="left" vertical="center" wrapText="1"/>
    </xf>
    <xf numFmtId="0" fontId="1" fillId="0" borderId="7" xfId="3" applyBorder="1" applyAlignment="1">
      <alignment horizontal="right" vertical="center" wrapText="1"/>
    </xf>
    <xf numFmtId="0" fontId="4" fillId="0" borderId="8" xfId="3" applyFont="1" applyBorder="1">
      <alignment horizontal="left" vertical="center" wrapText="1"/>
    </xf>
    <xf numFmtId="0" fontId="1" fillId="0" borderId="9" xfId="3" applyBorder="1" applyAlignment="1">
      <alignment horizontal="right" vertical="center" wrapText="1"/>
    </xf>
    <xf numFmtId="0" fontId="4" fillId="0" borderId="10" xfId="3" applyFont="1" applyBorder="1" applyProtection="1">
      <alignment horizontal="left" vertical="center" wrapText="1"/>
      <protection locked="0"/>
    </xf>
    <xf numFmtId="0" fontId="4" fillId="3" borderId="6" xfId="3" applyFont="1" applyFill="1" applyBorder="1" applyProtection="1">
      <alignment horizontal="left" vertical="center" wrapText="1"/>
      <protection locked="0"/>
    </xf>
    <xf numFmtId="0" fontId="4" fillId="3" borderId="8" xfId="3" applyFont="1" applyFill="1" applyBorder="1" applyProtection="1">
      <alignment horizontal="left" vertical="center" wrapText="1"/>
      <protection locked="0"/>
    </xf>
    <xf numFmtId="0" fontId="4" fillId="3" borderId="10" xfId="3" applyFont="1" applyFill="1" applyBorder="1" applyProtection="1">
      <alignment horizontal="left" vertical="center" wrapText="1"/>
      <protection locked="0"/>
    </xf>
    <xf numFmtId="0" fontId="2" fillId="0" borderId="0" xfId="2">
      <alignment horizontal="left" vertical="center"/>
    </xf>
    <xf numFmtId="0" fontId="1" fillId="4" borderId="11" xfId="1" applyFill="1" applyBorder="1" applyAlignment="1">
      <alignment horizontal="left" vertical="center" wrapText="1"/>
    </xf>
    <xf numFmtId="0" fontId="1" fillId="4" borderId="12" xfId="1" applyFill="1" applyBorder="1" applyAlignment="1">
      <alignment horizontal="left" vertical="center" wrapText="1"/>
    </xf>
    <xf numFmtId="0" fontId="3" fillId="2" borderId="13" xfId="4" applyBorder="1">
      <alignment horizontal="left" vertical="center"/>
    </xf>
    <xf numFmtId="0" fontId="1" fillId="5" borderId="14" xfId="3" applyFill="1" applyBorder="1">
      <alignment horizontal="left" vertical="center" wrapText="1"/>
    </xf>
    <xf numFmtId="0" fontId="1" fillId="5" borderId="15" xfId="3" applyFill="1" applyBorder="1">
      <alignment horizontal="left" vertical="center" wrapText="1"/>
    </xf>
    <xf numFmtId="0" fontId="1" fillId="5" borderId="16" xfId="3" applyFill="1" applyBorder="1">
      <alignment horizontal="left" vertical="center" wrapText="1"/>
    </xf>
    <xf numFmtId="0" fontId="1" fillId="0" borderId="17" xfId="3" applyBorder="1">
      <alignment horizontal="left" vertical="center" wrapText="1"/>
    </xf>
    <xf numFmtId="0" fontId="1" fillId="0" borderId="17" xfId="3" applyBorder="1" applyAlignment="1">
      <alignment horizontal="center" vertical="center" wrapText="1"/>
    </xf>
    <xf numFmtId="3" fontId="1" fillId="0" borderId="17" xfId="3" applyNumberFormat="1" applyBorder="1" applyAlignment="1">
      <alignment horizontal="right" vertical="center" wrapText="1"/>
    </xf>
    <xf numFmtId="164" fontId="1" fillId="3" borderId="17" xfId="3" applyNumberFormat="1" applyFill="1" applyBorder="1" applyAlignment="1" applyProtection="1">
      <alignment horizontal="right" vertical="center" wrapText="1"/>
      <protection locked="0"/>
    </xf>
    <xf numFmtId="3" fontId="1" fillId="3" borderId="17" xfId="3" applyNumberFormat="1" applyFill="1" applyBorder="1" applyAlignment="1" applyProtection="1">
      <alignment horizontal="right" vertical="center" wrapText="1"/>
      <protection locked="0"/>
    </xf>
    <xf numFmtId="164" fontId="1" fillId="0" borderId="17" xfId="3" applyNumberFormat="1" applyBorder="1" applyAlignment="1" applyProtection="1">
      <alignment horizontal="right" vertical="center" wrapText="1"/>
      <protection hidden="1"/>
    </xf>
    <xf numFmtId="165" fontId="1" fillId="3" borderId="17" xfId="3" applyNumberFormat="1" applyFill="1" applyBorder="1" applyAlignment="1" applyProtection="1">
      <alignment horizontal="right" vertical="center" wrapText="1"/>
      <protection locked="0"/>
    </xf>
    <xf numFmtId="166" fontId="1" fillId="3" borderId="17" xfId="3" applyNumberFormat="1" applyFill="1" applyBorder="1" applyAlignment="1" applyProtection="1">
      <alignment horizontal="right" vertical="center" wrapText="1"/>
      <protection locked="0"/>
    </xf>
    <xf numFmtId="0" fontId="1" fillId="3" borderId="17" xfId="3" applyFill="1" applyBorder="1" applyProtection="1">
      <alignment horizontal="left" vertical="center" wrapText="1"/>
      <protection locked="0"/>
    </xf>
    <xf numFmtId="0" fontId="1" fillId="3" borderId="6" xfId="3" applyFill="1" applyBorder="1" applyProtection="1">
      <alignment horizontal="left" vertical="center" wrapText="1"/>
      <protection locked="0"/>
    </xf>
    <xf numFmtId="0" fontId="1" fillId="0" borderId="1" xfId="3" applyBorder="1">
      <alignment horizontal="left" vertical="center" wrapText="1"/>
    </xf>
    <xf numFmtId="0" fontId="1" fillId="0" borderId="1" xfId="3" applyBorder="1" applyAlignment="1">
      <alignment horizontal="center" vertical="center" wrapText="1"/>
    </xf>
    <xf numFmtId="3" fontId="1" fillId="0" borderId="1" xfId="3" applyNumberFormat="1" applyBorder="1" applyAlignment="1">
      <alignment horizontal="right" vertical="center" wrapText="1"/>
    </xf>
    <xf numFmtId="164" fontId="1" fillId="3" borderId="1" xfId="3" applyNumberFormat="1" applyFill="1" applyBorder="1" applyAlignment="1" applyProtection="1">
      <alignment horizontal="right" vertical="center" wrapText="1"/>
      <protection locked="0"/>
    </xf>
    <xf numFmtId="3" fontId="1" fillId="3" borderId="1" xfId="3" applyNumberFormat="1" applyFill="1" applyBorder="1" applyAlignment="1" applyProtection="1">
      <alignment horizontal="right" vertical="center" wrapText="1"/>
      <protection locked="0"/>
    </xf>
    <xf numFmtId="164" fontId="1" fillId="0" borderId="1" xfId="3" applyNumberFormat="1" applyBorder="1" applyAlignment="1" applyProtection="1">
      <alignment horizontal="right" vertical="center" wrapText="1"/>
      <protection hidden="1"/>
    </xf>
    <xf numFmtId="165" fontId="1" fillId="3" borderId="1" xfId="3" applyNumberFormat="1" applyFill="1" applyBorder="1" applyAlignment="1" applyProtection="1">
      <alignment horizontal="right" vertical="center" wrapText="1"/>
      <protection locked="0"/>
    </xf>
    <xf numFmtId="166" fontId="1" fillId="3" borderId="1" xfId="3" applyNumberFormat="1" applyFill="1" applyBorder="1" applyAlignment="1" applyProtection="1">
      <alignment horizontal="right" vertical="center" wrapText="1"/>
      <protection locked="0"/>
    </xf>
    <xf numFmtId="0" fontId="1" fillId="3" borderId="1" xfId="3" applyFill="1" applyBorder="1" applyProtection="1">
      <alignment horizontal="left" vertical="center" wrapText="1"/>
      <protection locked="0"/>
    </xf>
    <xf numFmtId="0" fontId="1" fillId="3" borderId="8" xfId="3" applyFill="1" applyBorder="1" applyProtection="1">
      <alignment horizontal="left" vertical="center" wrapText="1"/>
      <protection locked="0"/>
    </xf>
    <xf numFmtId="0" fontId="1" fillId="0" borderId="18" xfId="3" applyBorder="1">
      <alignment horizontal="left" vertical="center" wrapText="1"/>
    </xf>
    <xf numFmtId="0" fontId="1" fillId="0" borderId="18" xfId="3" applyBorder="1" applyAlignment="1">
      <alignment horizontal="center" vertical="center" wrapText="1"/>
    </xf>
    <xf numFmtId="3" fontId="1" fillId="0" borderId="18" xfId="3" applyNumberFormat="1" applyBorder="1" applyAlignment="1">
      <alignment horizontal="right" vertical="center" wrapText="1"/>
    </xf>
    <xf numFmtId="164" fontId="1" fillId="3" borderId="18" xfId="3" applyNumberFormat="1" applyFill="1" applyBorder="1" applyAlignment="1" applyProtection="1">
      <alignment horizontal="right" vertical="center" wrapText="1"/>
      <protection locked="0"/>
    </xf>
    <xf numFmtId="3" fontId="1" fillId="3" borderId="18" xfId="3" applyNumberFormat="1" applyFill="1" applyBorder="1" applyAlignment="1" applyProtection="1">
      <alignment horizontal="right" vertical="center" wrapText="1"/>
      <protection locked="0"/>
    </xf>
    <xf numFmtId="164" fontId="1" fillId="0" borderId="18" xfId="3" applyNumberFormat="1" applyBorder="1" applyAlignment="1" applyProtection="1">
      <alignment horizontal="right" vertical="center" wrapText="1"/>
      <protection hidden="1"/>
    </xf>
    <xf numFmtId="165" fontId="1" fillId="3" borderId="18" xfId="3" applyNumberFormat="1" applyFill="1" applyBorder="1" applyAlignment="1" applyProtection="1">
      <alignment horizontal="right" vertical="center" wrapText="1"/>
      <protection locked="0"/>
    </xf>
    <xf numFmtId="166" fontId="1" fillId="3" borderId="18" xfId="3" applyNumberFormat="1" applyFill="1" applyBorder="1" applyAlignment="1" applyProtection="1">
      <alignment horizontal="right" vertical="center" wrapText="1"/>
      <protection locked="0"/>
    </xf>
    <xf numFmtId="0" fontId="1" fillId="3" borderId="18" xfId="3" applyFill="1" applyBorder="1" applyProtection="1">
      <alignment horizontal="left" vertical="center" wrapText="1"/>
      <protection locked="0"/>
    </xf>
    <xf numFmtId="0" fontId="1" fillId="3" borderId="10" xfId="3" applyFill="1" applyBorder="1" applyProtection="1">
      <alignment horizontal="left" vertical="center" wrapText="1"/>
      <protection locked="0"/>
    </xf>
    <xf numFmtId="0" fontId="3" fillId="2" borderId="2" xfId="4" applyBorder="1">
      <alignment horizontal="left" vertical="center"/>
    </xf>
    <xf numFmtId="0" fontId="1" fillId="5" borderId="2" xfId="3" applyFill="1" applyBorder="1">
      <alignment horizontal="left" vertical="center" wrapText="1"/>
    </xf>
    <xf numFmtId="0" fontId="1" fillId="0" borderId="19" xfId="3" applyBorder="1">
      <alignment horizontal="left" vertical="center" wrapText="1"/>
    </xf>
    <xf numFmtId="0" fontId="1" fillId="0" borderId="20" xfId="3" applyBorder="1">
      <alignment horizontal="left" vertical="center" wrapText="1"/>
    </xf>
    <xf numFmtId="0" fontId="1" fillId="0" borderId="21" xfId="3" applyBorder="1">
      <alignment horizontal="left" vertical="center" wrapText="1"/>
    </xf>
    <xf numFmtId="0" fontId="3" fillId="2" borderId="3" xfId="4" applyBorder="1" applyAlignment="1">
      <alignment horizontal="right" vertical="center"/>
    </xf>
    <xf numFmtId="0" fontId="1" fillId="0" borderId="6" xfId="3" applyBorder="1" applyAlignment="1">
      <alignment horizontal="right" vertical="center" wrapText="1"/>
    </xf>
    <xf numFmtId="0" fontId="1" fillId="0" borderId="8" xfId="3" applyBorder="1" applyAlignment="1">
      <alignment horizontal="right" vertical="center" wrapText="1"/>
    </xf>
    <xf numFmtId="0" fontId="1" fillId="0" borderId="10" xfId="3" applyBorder="1" applyAlignment="1">
      <alignment horizontal="right" vertical="center" wrapText="1"/>
    </xf>
    <xf numFmtId="0" fontId="4" fillId="0" borderId="14" xfId="3" applyFont="1" applyBorder="1">
      <alignment horizontal="left" vertical="center" wrapText="1"/>
    </xf>
    <xf numFmtId="164" fontId="4" fillId="0" borderId="15" xfId="3" applyNumberFormat="1" applyFont="1" applyBorder="1" applyAlignment="1" applyProtection="1">
      <alignment horizontal="right" vertical="center" wrapText="1"/>
      <protection hidden="1"/>
    </xf>
    <xf numFmtId="164" fontId="4" fillId="0" borderId="16" xfId="3" applyNumberFormat="1" applyFont="1" applyBorder="1" applyAlignment="1" applyProtection="1">
      <alignment horizontal="right" vertical="center" wrapText="1"/>
      <protection hidden="1"/>
    </xf>
    <xf numFmtId="0" fontId="1" fillId="0" borderId="15" xfId="3" applyBorder="1">
      <alignment horizontal="left" vertical="center" wrapText="1"/>
    </xf>
    <xf numFmtId="0" fontId="1" fillId="0" borderId="15" xfId="3" applyBorder="1" applyAlignment="1">
      <alignment horizontal="center" vertical="center" wrapText="1"/>
    </xf>
    <xf numFmtId="3" fontId="1" fillId="0" borderId="15" xfId="3" applyNumberFormat="1" applyBorder="1" applyAlignment="1">
      <alignment horizontal="right" vertical="center" wrapText="1"/>
    </xf>
    <xf numFmtId="164" fontId="1" fillId="3" borderId="15" xfId="3" applyNumberFormat="1" applyFill="1" applyBorder="1" applyAlignment="1" applyProtection="1">
      <alignment horizontal="right" vertical="center" wrapText="1"/>
      <protection locked="0"/>
    </xf>
    <xf numFmtId="3" fontId="1" fillId="3" borderId="15" xfId="3" applyNumberFormat="1" applyFill="1" applyBorder="1" applyAlignment="1" applyProtection="1">
      <alignment horizontal="right" vertical="center" wrapText="1"/>
      <protection locked="0"/>
    </xf>
    <xf numFmtId="164" fontId="1" fillId="0" borderId="15" xfId="3" applyNumberFormat="1" applyBorder="1" applyAlignment="1" applyProtection="1">
      <alignment horizontal="right" vertical="center" wrapText="1"/>
      <protection hidden="1"/>
    </xf>
    <xf numFmtId="165" fontId="1" fillId="3" borderId="15" xfId="3" applyNumberFormat="1" applyFill="1" applyBorder="1" applyAlignment="1" applyProtection="1">
      <alignment horizontal="right" vertical="center" wrapText="1"/>
      <protection locked="0"/>
    </xf>
    <xf numFmtId="166" fontId="1" fillId="3" borderId="15" xfId="3" applyNumberFormat="1" applyFill="1" applyBorder="1" applyAlignment="1" applyProtection="1">
      <alignment horizontal="right" vertical="center" wrapText="1"/>
      <protection locked="0"/>
    </xf>
    <xf numFmtId="0" fontId="1" fillId="3" borderId="15" xfId="3" applyFill="1" applyBorder="1" applyProtection="1">
      <alignment horizontal="left" vertical="center" wrapText="1"/>
      <protection locked="0"/>
    </xf>
    <xf numFmtId="0" fontId="1" fillId="3" borderId="16" xfId="3" applyFill="1" applyBorder="1" applyProtection="1">
      <alignment horizontal="left" vertical="center" wrapText="1"/>
      <protection locked="0"/>
    </xf>
    <xf numFmtId="0" fontId="1" fillId="0" borderId="2" xfId="3" applyBorder="1">
      <alignment horizontal="left" vertical="center" wrapText="1"/>
    </xf>
    <xf numFmtId="0" fontId="1" fillId="0" borderId="14" xfId="3" applyBorder="1" applyAlignment="1">
      <alignment horizontal="right" vertical="center" wrapText="1"/>
    </xf>
    <xf numFmtId="0" fontId="1" fillId="0" borderId="16" xfId="3" applyBorder="1" applyAlignment="1">
      <alignment horizontal="right" vertical="center" wrapText="1"/>
    </xf>
    <xf numFmtId="0" fontId="6" fillId="0" borderId="0" xfId="2" applyFont="1">
      <alignment horizontal="left" vertical="center"/>
    </xf>
    <xf numFmtId="0" fontId="2" fillId="0" borderId="0" xfId="2" applyAlignment="1">
      <alignment horizontal="right" vertical="center"/>
    </xf>
    <xf numFmtId="0" fontId="1" fillId="0" borderId="0" xfId="1" applyProtection="1">
      <alignment horizontal="left" vertical="center"/>
      <protection hidden="1"/>
    </xf>
    <xf numFmtId="4" fontId="1" fillId="0" borderId="17" xfId="3" applyNumberFormat="1" applyBorder="1" applyAlignment="1">
      <alignment horizontal="right" vertical="center" wrapText="1"/>
    </xf>
    <xf numFmtId="4" fontId="1" fillId="0" borderId="1" xfId="3" applyNumberFormat="1" applyBorder="1" applyAlignment="1">
      <alignment horizontal="right" vertical="center" wrapText="1"/>
    </xf>
  </cellXfs>
  <cellStyles count="5">
    <cellStyle name="JN-naslov" xfId="2"/>
    <cellStyle name="JN-naslov tabele" xfId="4"/>
    <cellStyle name="JN-navadno" xfId="1"/>
    <cellStyle name="JN-tabela" xfId="3"/>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xdr:colOff>
      <xdr:row>0</xdr:row>
      <xdr:rowOff>12701</xdr:rowOff>
    </xdr:from>
    <xdr:to>
      <xdr:col>2</xdr:col>
      <xdr:colOff>351223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xdr:colOff>
      <xdr:row>0</xdr:row>
      <xdr:rowOff>12701</xdr:rowOff>
    </xdr:from>
    <xdr:to>
      <xdr:col>2</xdr:col>
      <xdr:colOff>351223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xdr:colOff>
      <xdr:row>0</xdr:row>
      <xdr:rowOff>12701</xdr:rowOff>
    </xdr:from>
    <xdr:to>
      <xdr:col>1</xdr:col>
      <xdr:colOff>1532323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317500</xdr:colOff>
      <xdr:row>0</xdr:row>
      <xdr:rowOff>12701</xdr:rowOff>
    </xdr:from>
    <xdr:to>
      <xdr:col>2</xdr:col>
      <xdr:colOff>1360873</xdr:colOff>
      <xdr:row>2</xdr:row>
      <xdr:rowOff>15894</xdr:rowOff>
    </xdr:to>
    <xdr:pic>
      <xdr:nvPicPr>
        <xdr:cNvPr id="2" name="Slika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12701"/>
          <a:ext cx="1529148" cy="327043"/>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15"/>
  <sheetViews>
    <sheetView tabSelected="1" workbookViewId="0"/>
  </sheetViews>
  <sheetFormatPr defaultRowHeight="12.75" x14ac:dyDescent="0.25"/>
  <cols>
    <col min="1" max="1" width="4.7109375" style="1" customWidth="1"/>
    <col min="2" max="2" width="17.7109375" style="1" customWidth="1"/>
    <col min="3" max="3" width="60.7109375" style="1" customWidth="1"/>
    <col min="4" max="16384" width="9.140625" style="1"/>
  </cols>
  <sheetData>
    <row r="3" spans="2:3" ht="13.5" thickBot="1" x14ac:dyDescent="0.3"/>
    <row r="4" spans="2:3" ht="20.100000000000001" customHeight="1" thickBot="1" x14ac:dyDescent="0.3">
      <c r="B4" s="3" t="s">
        <v>0</v>
      </c>
      <c r="C4" s="4"/>
    </row>
    <row r="5" spans="2:3" ht="20.100000000000001" customHeight="1" x14ac:dyDescent="0.25">
      <c r="B5" s="5" t="s">
        <v>1</v>
      </c>
      <c r="C5" s="6" t="s">
        <v>10</v>
      </c>
    </row>
    <row r="6" spans="2:3" ht="20.100000000000001" customHeight="1" x14ac:dyDescent="0.25">
      <c r="B6" s="7" t="s">
        <v>2</v>
      </c>
      <c r="C6" s="8" t="s">
        <v>11</v>
      </c>
    </row>
    <row r="7" spans="2:3" ht="27" customHeight="1" x14ac:dyDescent="0.25">
      <c r="B7" s="7" t="s">
        <v>3</v>
      </c>
      <c r="C7" s="8" t="s">
        <v>12</v>
      </c>
    </row>
    <row r="8" spans="2:3" ht="42.95" customHeight="1" x14ac:dyDescent="0.25">
      <c r="B8" s="7" t="s">
        <v>4</v>
      </c>
      <c r="C8" s="8"/>
    </row>
    <row r="9" spans="2:3" ht="20.100000000000001" customHeight="1" x14ac:dyDescent="0.25">
      <c r="B9" s="7" t="s">
        <v>5</v>
      </c>
      <c r="C9" s="8" t="s">
        <v>13</v>
      </c>
    </row>
    <row r="10" spans="2:3" ht="20.100000000000001" customHeight="1" x14ac:dyDescent="0.25">
      <c r="B10" s="7" t="s">
        <v>6</v>
      </c>
      <c r="C10" s="8" t="s">
        <v>14</v>
      </c>
    </row>
    <row r="11" spans="2:3" ht="20.100000000000001" customHeight="1" x14ac:dyDescent="0.25">
      <c r="B11" s="7" t="s">
        <v>7</v>
      </c>
      <c r="C11" s="8" t="s">
        <v>15</v>
      </c>
    </row>
    <row r="12" spans="2:3" ht="20.100000000000001" customHeight="1" x14ac:dyDescent="0.25">
      <c r="B12" s="7" t="s">
        <v>8</v>
      </c>
      <c r="C12" s="8" t="s">
        <v>16</v>
      </c>
    </row>
    <row r="13" spans="2:3" ht="20.100000000000001" customHeight="1" thickBot="1" x14ac:dyDescent="0.3">
      <c r="B13" s="9" t="s">
        <v>9</v>
      </c>
      <c r="C13" s="10"/>
    </row>
    <row r="15" spans="2:3" x14ac:dyDescent="0.25">
      <c r="B15" s="2" t="s">
        <v>17</v>
      </c>
    </row>
  </sheetData>
  <sheetProtection algorithmName="SHA-512" hashValue="rXBcPhMDsmwTGDHpHoAIPoUuGb/EwvlgDQjtk7D0BXiKXHTtjKAyhV5mt2ItmumNLPbeI0iKLlChr7bUemBFrg==" saltValue="MsTmkW57bYOxv4LmSXRWrg==" spinCount="100000" sheet="1" objects="1" scenarios="1"/>
  <pageMargins left="0.78740157021416557" right="0.78740157021416557" top="0.78740157021416557" bottom="0.78740157021416557" header="0.59055116441514754" footer="0.59055116441514754"/>
  <pageSetup paperSize="9" fitToHeight="0" pageOrder="overThenDown" orientation="portrait" r:id="rId1"/>
  <headerFooter>
    <oddFooter>&amp;LJN št. 16-02/15, 1. obdobje: 1.8.2015 - 31.7.2016&amp;RStran &amp;P od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11"/>
  <sheetViews>
    <sheetView workbookViewId="0"/>
  </sheetViews>
  <sheetFormatPr defaultRowHeight="12.75" x14ac:dyDescent="0.25"/>
  <cols>
    <col min="1" max="1" width="4.7109375" style="1" customWidth="1"/>
    <col min="2" max="2" width="17.7109375" style="1" customWidth="1"/>
    <col min="3" max="3" width="60.7109375" style="1" customWidth="1"/>
    <col min="4" max="16384" width="9.140625" style="1"/>
  </cols>
  <sheetData>
    <row r="3" spans="2:3" ht="13.5" thickBot="1" x14ac:dyDescent="0.3"/>
    <row r="4" spans="2:3" ht="20.100000000000001" customHeight="1" thickBot="1" x14ac:dyDescent="0.3">
      <c r="B4" s="3" t="s">
        <v>18</v>
      </c>
      <c r="C4" s="4"/>
    </row>
    <row r="5" spans="2:3" ht="20.100000000000001" customHeight="1" x14ac:dyDescent="0.25">
      <c r="B5" s="5" t="s">
        <v>19</v>
      </c>
      <c r="C5" s="11"/>
    </row>
    <row r="6" spans="2:3" ht="20.100000000000001" customHeight="1" x14ac:dyDescent="0.25">
      <c r="B6" s="7" t="s">
        <v>20</v>
      </c>
      <c r="C6" s="12"/>
    </row>
    <row r="7" spans="2:3" ht="27" customHeight="1" x14ac:dyDescent="0.25">
      <c r="B7" s="7" t="s">
        <v>21</v>
      </c>
      <c r="C7" s="12"/>
    </row>
    <row r="8" spans="2:3" ht="20.100000000000001" customHeight="1" x14ac:dyDescent="0.25">
      <c r="B8" s="7" t="s">
        <v>22</v>
      </c>
      <c r="C8" s="12"/>
    </row>
    <row r="9" spans="2:3" ht="20.100000000000001" customHeight="1" x14ac:dyDescent="0.25">
      <c r="B9" s="7" t="s">
        <v>23</v>
      </c>
      <c r="C9" s="12"/>
    </row>
    <row r="10" spans="2:3" ht="20.100000000000001" customHeight="1" x14ac:dyDescent="0.25">
      <c r="B10" s="7" t="s">
        <v>24</v>
      </c>
      <c r="C10" s="12"/>
    </row>
    <row r="11" spans="2:3" ht="20.100000000000001" customHeight="1" thickBot="1" x14ac:dyDescent="0.3">
      <c r="B11" s="9" t="s">
        <v>25</v>
      </c>
      <c r="C11" s="13"/>
    </row>
  </sheetData>
  <sheetProtection algorithmName="SHA-512" hashValue="T5NvXy1yaJpXok4AtOaAvha/R3U4RUO9mN1ppt0qSo0cInjPWZJXak+qdKd6YGPcrLCZ939WpWaKFOy2Qv7Qsw==" saltValue="YEqKvD8KKWp33wZiRR2R3w==" spinCount="100000" sheet="1" objects="1" scenarios="1"/>
  <pageMargins left="0.78740157021416557" right="0.78740157021416557" top="0.78740157021416557" bottom="0.78740157021416557" header="0.59055116441514754" footer="0.59055116441514754"/>
  <pageSetup paperSize="9" fitToHeight="0" pageOrder="overThenDown" orientation="portrait" r:id="rId1"/>
  <headerFooter>
    <oddFooter>&amp;LJN št. 16-02/15, 1. obdobje: 1.8.2015 - 31.7.2016&amp;RStran &amp;P od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B7"/>
  <sheetViews>
    <sheetView workbookViewId="0"/>
  </sheetViews>
  <sheetFormatPr defaultRowHeight="12.75" x14ac:dyDescent="0.25"/>
  <cols>
    <col min="1" max="1" width="4.7109375" style="1" customWidth="1"/>
    <col min="2" max="2" width="85.7109375" style="1" customWidth="1"/>
    <col min="3" max="16384" width="9.140625" style="1"/>
  </cols>
  <sheetData>
    <row r="4" spans="2:2" ht="18" x14ac:dyDescent="0.25">
      <c r="B4" s="14" t="s">
        <v>26</v>
      </c>
    </row>
    <row r="5" spans="2:2" ht="13.5" thickBot="1" x14ac:dyDescent="0.3"/>
    <row r="6" spans="2:2" x14ac:dyDescent="0.25">
      <c r="B6" s="15"/>
    </row>
    <row r="7" spans="2:2" ht="13.5" thickBot="1" x14ac:dyDescent="0.3">
      <c r="B7" s="16" t="s">
        <v>27</v>
      </c>
    </row>
  </sheetData>
  <sheetProtection algorithmName="SHA-512" hashValue="90gE4GXFscW4XqpdL0LX5SZBeLSHR/KmK4eS374YpzTep4CagfJ5FWl5dBktCDnDHfp0IPjHuXOFpMMBCSGFjA==" saltValue="KY+fjUfPbw7PyySie+ofQw==" spinCount="100000" sheet="1" objects="1" scenarios="1"/>
  <pageMargins left="0.78740157021416557" right="0.78740157021416557" top="0.78740157021416557" bottom="0.78740157021416557" header="0.59055116441514754" footer="0.59055116441514754"/>
  <pageSetup paperSize="9" scale="94" fitToHeight="0" pageOrder="overThenDown" orientation="portrait" r:id="rId1"/>
  <headerFooter>
    <oddFooter>&amp;LJN št. 16-02/15, 1. obdobje: 1.8.2015 - 31.7.2016&amp;RStran &amp;P od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72"/>
  <sheetViews>
    <sheetView topLeftCell="B1" workbookViewId="0"/>
  </sheetViews>
  <sheetFormatPr defaultRowHeight="12.75" x14ac:dyDescent="0.25"/>
  <cols>
    <col min="1" max="1" width="15.7109375" style="1" hidden="1" customWidth="1"/>
    <col min="2" max="2" width="7.28515625" style="1" customWidth="1"/>
    <col min="3" max="3" width="40.28515625" style="1" customWidth="1"/>
    <col min="4" max="4" width="20.85546875" style="1" customWidth="1"/>
    <col min="5" max="5" width="21.7109375" style="1" customWidth="1"/>
    <col min="6" max="6" width="12.5703125" style="1" customWidth="1"/>
    <col min="7" max="7" width="9.140625" style="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29</v>
      </c>
      <c r="C5" s="14" t="s">
        <v>30</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33</v>
      </c>
      <c r="D11" s="17"/>
      <c r="E11" s="17"/>
      <c r="F11" s="17"/>
      <c r="G11" s="17"/>
      <c r="H11" s="17" t="s">
        <v>34</v>
      </c>
      <c r="I11" s="17"/>
      <c r="J11" s="4"/>
      <c r="K11" s="3"/>
      <c r="L11" s="17" t="s">
        <v>35</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x14ac:dyDescent="0.25">
      <c r="A13" s="53" t="s">
        <v>60</v>
      </c>
      <c r="B13" s="5">
        <v>1</v>
      </c>
      <c r="C13" s="21" t="s">
        <v>61</v>
      </c>
      <c r="D13" s="21" t="s">
        <v>62</v>
      </c>
      <c r="E13" s="21" t="s">
        <v>63</v>
      </c>
      <c r="F13" s="21" t="s">
        <v>60</v>
      </c>
      <c r="G13" s="21" t="s">
        <v>60</v>
      </c>
      <c r="H13" s="22" t="s">
        <v>64</v>
      </c>
      <c r="I13" s="23">
        <v>18</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x14ac:dyDescent="0.25">
      <c r="A14" s="54" t="s">
        <v>60</v>
      </c>
      <c r="B14" s="7">
        <v>2</v>
      </c>
      <c r="C14" s="31" t="s">
        <v>65</v>
      </c>
      <c r="D14" s="31" t="s">
        <v>62</v>
      </c>
      <c r="E14" s="31" t="s">
        <v>63</v>
      </c>
      <c r="F14" s="31" t="s">
        <v>60</v>
      </c>
      <c r="G14" s="31" t="s">
        <v>60</v>
      </c>
      <c r="H14" s="32" t="s">
        <v>64</v>
      </c>
      <c r="I14" s="33">
        <v>6</v>
      </c>
      <c r="J14" s="58"/>
      <c r="K14" s="7">
        <v>1</v>
      </c>
      <c r="L14" s="34"/>
      <c r="M14" s="35"/>
      <c r="N14" s="36">
        <f>IF(M14&gt;0,ROUND(L14/M14,4),0)</f>
        <v>0</v>
      </c>
      <c r="O14" s="37"/>
      <c r="P14" s="38"/>
      <c r="Q14" s="36">
        <f>ROUND(ROUND(N14,4)*(1-O14),4)</f>
        <v>0</v>
      </c>
      <c r="R14" s="36">
        <f>ROUND(ROUND(Q14,4)*(1+P14),4)</f>
        <v>0</v>
      </c>
      <c r="S14" s="36">
        <f>ROUND($I14*Q14,4)</f>
        <v>0</v>
      </c>
      <c r="T14" s="36">
        <f>ROUND($I14*R14,4)</f>
        <v>0</v>
      </c>
      <c r="U14" s="39"/>
      <c r="V14" s="39"/>
      <c r="W14" s="39"/>
      <c r="X14" s="40"/>
    </row>
    <row r="15" spans="1:24" ht="13.5" thickBot="1" x14ac:dyDescent="0.3">
      <c r="A15" s="55" t="s">
        <v>60</v>
      </c>
      <c r="B15" s="9">
        <v>3</v>
      </c>
      <c r="C15" s="41" t="s">
        <v>66</v>
      </c>
      <c r="D15" s="41" t="s">
        <v>62</v>
      </c>
      <c r="E15" s="41" t="s">
        <v>63</v>
      </c>
      <c r="F15" s="41" t="s">
        <v>60</v>
      </c>
      <c r="G15" s="41" t="s">
        <v>60</v>
      </c>
      <c r="H15" s="42" t="s">
        <v>64</v>
      </c>
      <c r="I15" s="43">
        <v>30</v>
      </c>
      <c r="J15" s="59"/>
      <c r="K15" s="9">
        <v>1</v>
      </c>
      <c r="L15" s="44"/>
      <c r="M15" s="45"/>
      <c r="N15" s="46">
        <f>IF(M15&gt;0,ROUND(L15/M15,4),0)</f>
        <v>0</v>
      </c>
      <c r="O15" s="47"/>
      <c r="P15" s="48"/>
      <c r="Q15" s="46">
        <f>ROUND(ROUND(N15,4)*(1-O15),4)</f>
        <v>0</v>
      </c>
      <c r="R15" s="46">
        <f>ROUND(ROUND(Q15,4)*(1+P15),4)</f>
        <v>0</v>
      </c>
      <c r="S15" s="46">
        <f>ROUND($I15*Q15,4)</f>
        <v>0</v>
      </c>
      <c r="T15" s="46">
        <f>ROUND($I15*R15,4)</f>
        <v>0</v>
      </c>
      <c r="U15" s="49"/>
      <c r="V15" s="49"/>
      <c r="W15" s="49"/>
      <c r="X15" s="50"/>
    </row>
    <row r="16" spans="1:24" ht="13.5" thickBot="1" x14ac:dyDescent="0.3">
      <c r="R16" s="60" t="s">
        <v>67</v>
      </c>
      <c r="S16" s="61">
        <f>SUM(S13:S15)</f>
        <v>0</v>
      </c>
      <c r="T16" s="62">
        <f>SUM(T13:T15)</f>
        <v>0</v>
      </c>
    </row>
    <row r="18" spans="1:24" ht="13.5" thickBot="1" x14ac:dyDescent="0.3"/>
    <row r="19" spans="1:24" ht="13.5" thickBot="1" x14ac:dyDescent="0.3">
      <c r="A19" s="51" t="s">
        <v>31</v>
      </c>
      <c r="B19" s="56" t="s">
        <v>68</v>
      </c>
      <c r="C19" s="17" t="s">
        <v>69</v>
      </c>
      <c r="D19" s="17"/>
      <c r="E19" s="17"/>
      <c r="F19" s="17"/>
      <c r="G19" s="17"/>
      <c r="H19" s="17" t="s">
        <v>34</v>
      </c>
      <c r="I19" s="17"/>
      <c r="J19" s="4"/>
      <c r="K19" s="3"/>
      <c r="L19" s="17" t="s">
        <v>70</v>
      </c>
      <c r="M19" s="17"/>
      <c r="N19" s="17"/>
      <c r="O19" s="17"/>
      <c r="P19" s="17"/>
      <c r="Q19" s="17"/>
      <c r="R19" s="17"/>
      <c r="S19" s="17"/>
      <c r="T19" s="17"/>
      <c r="U19" s="17"/>
      <c r="V19" s="17"/>
      <c r="W19" s="17"/>
      <c r="X19" s="4"/>
    </row>
    <row r="20" spans="1:24" ht="51.75" thickBot="1" x14ac:dyDescent="0.3">
      <c r="A20" s="52" t="s">
        <v>36</v>
      </c>
      <c r="B20" s="18" t="s">
        <v>37</v>
      </c>
      <c r="C20" s="19" t="s">
        <v>38</v>
      </c>
      <c r="D20" s="19" t="s">
        <v>39</v>
      </c>
      <c r="E20" s="19" t="s">
        <v>40</v>
      </c>
      <c r="F20" s="19" t="s">
        <v>41</v>
      </c>
      <c r="G20" s="19" t="s">
        <v>42</v>
      </c>
      <c r="H20" s="19" t="s">
        <v>43</v>
      </c>
      <c r="I20" s="19" t="s">
        <v>44</v>
      </c>
      <c r="J20" s="20" t="s">
        <v>45</v>
      </c>
      <c r="K20" s="18" t="s">
        <v>46</v>
      </c>
      <c r="L20" s="19" t="s">
        <v>47</v>
      </c>
      <c r="M20" s="19" t="s">
        <v>48</v>
      </c>
      <c r="N20" s="19" t="s">
        <v>49</v>
      </c>
      <c r="O20" s="19" t="s">
        <v>50</v>
      </c>
      <c r="P20" s="19" t="s">
        <v>51</v>
      </c>
      <c r="Q20" s="19" t="s">
        <v>52</v>
      </c>
      <c r="R20" s="19" t="s">
        <v>53</v>
      </c>
      <c r="S20" s="19" t="s">
        <v>54</v>
      </c>
      <c r="T20" s="19" t="s">
        <v>55</v>
      </c>
      <c r="U20" s="19" t="s">
        <v>56</v>
      </c>
      <c r="V20" s="19" t="s">
        <v>57</v>
      </c>
      <c r="W20" s="19" t="s">
        <v>58</v>
      </c>
      <c r="X20" s="20" t="s">
        <v>59</v>
      </c>
    </row>
    <row r="21" spans="1:24" ht="90" thickBot="1" x14ac:dyDescent="0.3">
      <c r="A21" s="73" t="s">
        <v>60</v>
      </c>
      <c r="B21" s="74">
        <v>1</v>
      </c>
      <c r="C21" s="63" t="s">
        <v>71</v>
      </c>
      <c r="D21" s="63" t="s">
        <v>72</v>
      </c>
      <c r="E21" s="63" t="s">
        <v>63</v>
      </c>
      <c r="F21" s="63" t="s">
        <v>73</v>
      </c>
      <c r="G21" s="63" t="s">
        <v>60</v>
      </c>
      <c r="H21" s="64" t="s">
        <v>64</v>
      </c>
      <c r="I21" s="65">
        <v>6</v>
      </c>
      <c r="J21" s="75"/>
      <c r="K21" s="74">
        <v>1</v>
      </c>
      <c r="L21" s="66"/>
      <c r="M21" s="67"/>
      <c r="N21" s="68">
        <f>IF(M21&gt;0,ROUND(L21/M21,4),0)</f>
        <v>0</v>
      </c>
      <c r="O21" s="69"/>
      <c r="P21" s="70"/>
      <c r="Q21" s="68">
        <f>ROUND(ROUND(N21,4)*(1-O21),4)</f>
        <v>0</v>
      </c>
      <c r="R21" s="68">
        <f>ROUND(ROUND(Q21,4)*(1+P21),4)</f>
        <v>0</v>
      </c>
      <c r="S21" s="68">
        <f>ROUND($I21*Q21,4)</f>
        <v>0</v>
      </c>
      <c r="T21" s="68">
        <f>ROUND($I21*R21,4)</f>
        <v>0</v>
      </c>
      <c r="U21" s="71"/>
      <c r="V21" s="71"/>
      <c r="W21" s="71"/>
      <c r="X21" s="72"/>
    </row>
    <row r="22" spans="1:24" ht="13.5" thickBot="1" x14ac:dyDescent="0.3">
      <c r="R22" s="60" t="s">
        <v>67</v>
      </c>
      <c r="S22" s="61">
        <f>SUM(S21:S21)</f>
        <v>0</v>
      </c>
      <c r="T22" s="62">
        <f>SUM(T21:T21)</f>
        <v>0</v>
      </c>
    </row>
    <row r="24" spans="1:24" ht="13.5" thickBot="1" x14ac:dyDescent="0.3"/>
    <row r="25" spans="1:24" ht="13.5" thickBot="1" x14ac:dyDescent="0.3">
      <c r="A25" s="51" t="s">
        <v>31</v>
      </c>
      <c r="B25" s="56" t="s">
        <v>74</v>
      </c>
      <c r="C25" s="17" t="s">
        <v>75</v>
      </c>
      <c r="D25" s="17"/>
      <c r="E25" s="17"/>
      <c r="F25" s="17"/>
      <c r="G25" s="17"/>
      <c r="H25" s="17" t="s">
        <v>34</v>
      </c>
      <c r="I25" s="17"/>
      <c r="J25" s="4"/>
      <c r="K25" s="3"/>
      <c r="L25" s="17" t="s">
        <v>76</v>
      </c>
      <c r="M25" s="17"/>
      <c r="N25" s="17"/>
      <c r="O25" s="17"/>
      <c r="P25" s="17"/>
      <c r="Q25" s="17"/>
      <c r="R25" s="17"/>
      <c r="S25" s="17"/>
      <c r="T25" s="17"/>
      <c r="U25" s="17"/>
      <c r="V25" s="17"/>
      <c r="W25" s="17"/>
      <c r="X25" s="4"/>
    </row>
    <row r="26" spans="1:24" ht="51.75" thickBot="1" x14ac:dyDescent="0.3">
      <c r="A26" s="52" t="s">
        <v>36</v>
      </c>
      <c r="B26" s="18" t="s">
        <v>37</v>
      </c>
      <c r="C26" s="19" t="s">
        <v>38</v>
      </c>
      <c r="D26" s="19" t="s">
        <v>39</v>
      </c>
      <c r="E26" s="19" t="s">
        <v>40</v>
      </c>
      <c r="F26" s="19" t="s">
        <v>41</v>
      </c>
      <c r="G26" s="19" t="s">
        <v>42</v>
      </c>
      <c r="H26" s="19" t="s">
        <v>43</v>
      </c>
      <c r="I26" s="19" t="s">
        <v>44</v>
      </c>
      <c r="J26" s="20" t="s">
        <v>45</v>
      </c>
      <c r="K26" s="18" t="s">
        <v>46</v>
      </c>
      <c r="L26" s="19" t="s">
        <v>47</v>
      </c>
      <c r="M26" s="19" t="s">
        <v>48</v>
      </c>
      <c r="N26" s="19" t="s">
        <v>49</v>
      </c>
      <c r="O26" s="19" t="s">
        <v>50</v>
      </c>
      <c r="P26" s="19" t="s">
        <v>51</v>
      </c>
      <c r="Q26" s="19" t="s">
        <v>52</v>
      </c>
      <c r="R26" s="19" t="s">
        <v>53</v>
      </c>
      <c r="S26" s="19" t="s">
        <v>54</v>
      </c>
      <c r="T26" s="19" t="s">
        <v>55</v>
      </c>
      <c r="U26" s="19" t="s">
        <v>56</v>
      </c>
      <c r="V26" s="19" t="s">
        <v>57</v>
      </c>
      <c r="W26" s="19" t="s">
        <v>58</v>
      </c>
      <c r="X26" s="20" t="s">
        <v>59</v>
      </c>
    </row>
    <row r="27" spans="1:24" ht="13.5" thickBot="1" x14ac:dyDescent="0.3">
      <c r="A27" s="73" t="s">
        <v>60</v>
      </c>
      <c r="B27" s="74">
        <v>1</v>
      </c>
      <c r="C27" s="63" t="s">
        <v>77</v>
      </c>
      <c r="D27" s="63" t="s">
        <v>72</v>
      </c>
      <c r="E27" s="63" t="s">
        <v>63</v>
      </c>
      <c r="F27" s="63" t="s">
        <v>60</v>
      </c>
      <c r="G27" s="63" t="s">
        <v>60</v>
      </c>
      <c r="H27" s="64" t="s">
        <v>64</v>
      </c>
      <c r="I27" s="65">
        <v>6</v>
      </c>
      <c r="J27" s="75"/>
      <c r="K27" s="74">
        <v>1</v>
      </c>
      <c r="L27" s="66"/>
      <c r="M27" s="67"/>
      <c r="N27" s="68">
        <f>IF(M27&gt;0,ROUND(L27/M27,4),0)</f>
        <v>0</v>
      </c>
      <c r="O27" s="69"/>
      <c r="P27" s="70"/>
      <c r="Q27" s="68">
        <f>ROUND(ROUND(N27,4)*(1-O27),4)</f>
        <v>0</v>
      </c>
      <c r="R27" s="68">
        <f>ROUND(ROUND(Q27,4)*(1+P27),4)</f>
        <v>0</v>
      </c>
      <c r="S27" s="68">
        <f>ROUND($I27*Q27,4)</f>
        <v>0</v>
      </c>
      <c r="T27" s="68">
        <f>ROUND($I27*R27,4)</f>
        <v>0</v>
      </c>
      <c r="U27" s="71"/>
      <c r="V27" s="71"/>
      <c r="W27" s="71"/>
      <c r="X27" s="72"/>
    </row>
    <row r="28" spans="1:24" ht="13.5" thickBot="1" x14ac:dyDescent="0.3">
      <c r="R28" s="60" t="s">
        <v>67</v>
      </c>
      <c r="S28" s="61">
        <f>SUM(S27:S27)</f>
        <v>0</v>
      </c>
      <c r="T28" s="62">
        <f>SUM(T27:T27)</f>
        <v>0</v>
      </c>
    </row>
    <row r="30" spans="1:24" ht="13.5" thickBot="1" x14ac:dyDescent="0.3"/>
    <row r="31" spans="1:24" ht="13.5" thickBot="1" x14ac:dyDescent="0.3">
      <c r="A31" s="51" t="s">
        <v>31</v>
      </c>
      <c r="B31" s="56" t="s">
        <v>78</v>
      </c>
      <c r="C31" s="17" t="s">
        <v>79</v>
      </c>
      <c r="D31" s="17"/>
      <c r="E31" s="17"/>
      <c r="F31" s="17"/>
      <c r="G31" s="17"/>
      <c r="H31" s="17" t="s">
        <v>34</v>
      </c>
      <c r="I31" s="17"/>
      <c r="J31" s="4"/>
      <c r="K31" s="3"/>
      <c r="L31" s="17" t="s">
        <v>80</v>
      </c>
      <c r="M31" s="17"/>
      <c r="N31" s="17"/>
      <c r="O31" s="17"/>
      <c r="P31" s="17"/>
      <c r="Q31" s="17"/>
      <c r="R31" s="17"/>
      <c r="S31" s="17"/>
      <c r="T31" s="17"/>
      <c r="U31" s="17"/>
      <c r="V31" s="17"/>
      <c r="W31" s="17"/>
      <c r="X31" s="4"/>
    </row>
    <row r="32" spans="1:24" ht="51.75" thickBot="1" x14ac:dyDescent="0.3">
      <c r="A32" s="52" t="s">
        <v>36</v>
      </c>
      <c r="B32" s="18" t="s">
        <v>37</v>
      </c>
      <c r="C32" s="19" t="s">
        <v>38</v>
      </c>
      <c r="D32" s="19" t="s">
        <v>39</v>
      </c>
      <c r="E32" s="19" t="s">
        <v>40</v>
      </c>
      <c r="F32" s="19" t="s">
        <v>41</v>
      </c>
      <c r="G32" s="19" t="s">
        <v>42</v>
      </c>
      <c r="H32" s="19" t="s">
        <v>43</v>
      </c>
      <c r="I32" s="19" t="s">
        <v>44</v>
      </c>
      <c r="J32" s="20" t="s">
        <v>45</v>
      </c>
      <c r="K32" s="18" t="s">
        <v>46</v>
      </c>
      <c r="L32" s="19" t="s">
        <v>47</v>
      </c>
      <c r="M32" s="19" t="s">
        <v>48</v>
      </c>
      <c r="N32" s="19" t="s">
        <v>49</v>
      </c>
      <c r="O32" s="19" t="s">
        <v>50</v>
      </c>
      <c r="P32" s="19" t="s">
        <v>51</v>
      </c>
      <c r="Q32" s="19" t="s">
        <v>52</v>
      </c>
      <c r="R32" s="19" t="s">
        <v>53</v>
      </c>
      <c r="S32" s="19" t="s">
        <v>54</v>
      </c>
      <c r="T32" s="19" t="s">
        <v>55</v>
      </c>
      <c r="U32" s="19" t="s">
        <v>56</v>
      </c>
      <c r="V32" s="19" t="s">
        <v>57</v>
      </c>
      <c r="W32" s="19" t="s">
        <v>58</v>
      </c>
      <c r="X32" s="20" t="s">
        <v>59</v>
      </c>
    </row>
    <row r="33" spans="1:24" x14ac:dyDescent="0.25">
      <c r="A33" s="53" t="s">
        <v>60</v>
      </c>
      <c r="B33" s="5">
        <v>1</v>
      </c>
      <c r="C33" s="21" t="s">
        <v>81</v>
      </c>
      <c r="D33" s="21" t="s">
        <v>63</v>
      </c>
      <c r="E33" s="21" t="s">
        <v>60</v>
      </c>
      <c r="F33" s="21" t="s">
        <v>60</v>
      </c>
      <c r="G33" s="21" t="s">
        <v>60</v>
      </c>
      <c r="H33" s="22" t="s">
        <v>64</v>
      </c>
      <c r="I33" s="23">
        <v>1</v>
      </c>
      <c r="J33" s="57"/>
      <c r="K33" s="5">
        <v>1</v>
      </c>
      <c r="L33" s="24"/>
      <c r="M33" s="25"/>
      <c r="N33" s="26">
        <f>IF(M33&gt;0,ROUND(L33/M33,4),0)</f>
        <v>0</v>
      </c>
      <c r="O33" s="27"/>
      <c r="P33" s="28"/>
      <c r="Q33" s="26">
        <f>ROUND(ROUND(N33,4)*(1-O33),4)</f>
        <v>0</v>
      </c>
      <c r="R33" s="26">
        <f>ROUND(ROUND(Q33,4)*(1+P33),4)</f>
        <v>0</v>
      </c>
      <c r="S33" s="26">
        <f>ROUND($I33*Q33,4)</f>
        <v>0</v>
      </c>
      <c r="T33" s="26">
        <f>ROUND($I33*R33,4)</f>
        <v>0</v>
      </c>
      <c r="U33" s="29"/>
      <c r="V33" s="29"/>
      <c r="W33" s="29"/>
      <c r="X33" s="30"/>
    </row>
    <row r="34" spans="1:24" ht="13.5" thickBot="1" x14ac:dyDescent="0.3">
      <c r="A34" s="55" t="s">
        <v>60</v>
      </c>
      <c r="B34" s="9">
        <v>2</v>
      </c>
      <c r="C34" s="41" t="s">
        <v>82</v>
      </c>
      <c r="D34" s="41" t="s">
        <v>63</v>
      </c>
      <c r="E34" s="41" t="s">
        <v>60</v>
      </c>
      <c r="F34" s="41" t="s">
        <v>60</v>
      </c>
      <c r="G34" s="41" t="s">
        <v>60</v>
      </c>
      <c r="H34" s="42" t="s">
        <v>64</v>
      </c>
      <c r="I34" s="43">
        <v>1</v>
      </c>
      <c r="J34" s="59"/>
      <c r="K34" s="9">
        <v>1</v>
      </c>
      <c r="L34" s="44"/>
      <c r="M34" s="45"/>
      <c r="N34" s="46">
        <f>IF(M34&gt;0,ROUND(L34/M34,4),0)</f>
        <v>0</v>
      </c>
      <c r="O34" s="47"/>
      <c r="P34" s="48"/>
      <c r="Q34" s="46">
        <f>ROUND(ROUND(N34,4)*(1-O34),4)</f>
        <v>0</v>
      </c>
      <c r="R34" s="46">
        <f>ROUND(ROUND(Q34,4)*(1+P34),4)</f>
        <v>0</v>
      </c>
      <c r="S34" s="46">
        <f>ROUND($I34*Q34,4)</f>
        <v>0</v>
      </c>
      <c r="T34" s="46">
        <f>ROUND($I34*R34,4)</f>
        <v>0</v>
      </c>
      <c r="U34" s="49"/>
      <c r="V34" s="49"/>
      <c r="W34" s="49"/>
      <c r="X34" s="50"/>
    </row>
    <row r="35" spans="1:24" ht="13.5" thickBot="1" x14ac:dyDescent="0.3">
      <c r="R35" s="60" t="s">
        <v>67</v>
      </c>
      <c r="S35" s="61">
        <f>SUM(S33:S34)</f>
        <v>0</v>
      </c>
      <c r="T35" s="62">
        <f>SUM(T33:T34)</f>
        <v>0</v>
      </c>
    </row>
    <row r="37" spans="1:24" ht="13.5" thickBot="1" x14ac:dyDescent="0.3"/>
    <row r="38" spans="1:24" ht="13.5" thickBot="1" x14ac:dyDescent="0.3">
      <c r="A38" s="51" t="s">
        <v>31</v>
      </c>
      <c r="B38" s="56" t="s">
        <v>83</v>
      </c>
      <c r="C38" s="17" t="s">
        <v>84</v>
      </c>
      <c r="D38" s="17"/>
      <c r="E38" s="17"/>
      <c r="F38" s="17"/>
      <c r="G38" s="17"/>
      <c r="H38" s="17" t="s">
        <v>85</v>
      </c>
      <c r="I38" s="17"/>
      <c r="J38" s="4"/>
      <c r="K38" s="3"/>
      <c r="L38" s="17" t="s">
        <v>86</v>
      </c>
      <c r="M38" s="17"/>
      <c r="N38" s="17"/>
      <c r="O38" s="17"/>
      <c r="P38" s="17"/>
      <c r="Q38" s="17"/>
      <c r="R38" s="17"/>
      <c r="S38" s="17"/>
      <c r="T38" s="17"/>
      <c r="U38" s="17"/>
      <c r="V38" s="17"/>
      <c r="W38" s="17"/>
      <c r="X38" s="4"/>
    </row>
    <row r="39" spans="1:24" ht="51.75" thickBot="1" x14ac:dyDescent="0.3">
      <c r="A39" s="52" t="s">
        <v>36</v>
      </c>
      <c r="B39" s="18" t="s">
        <v>37</v>
      </c>
      <c r="C39" s="19" t="s">
        <v>38</v>
      </c>
      <c r="D39" s="19" t="s">
        <v>39</v>
      </c>
      <c r="E39" s="19" t="s">
        <v>40</v>
      </c>
      <c r="F39" s="19" t="s">
        <v>41</v>
      </c>
      <c r="G39" s="19" t="s">
        <v>42</v>
      </c>
      <c r="H39" s="19" t="s">
        <v>43</v>
      </c>
      <c r="I39" s="19" t="s">
        <v>44</v>
      </c>
      <c r="J39" s="20" t="s">
        <v>45</v>
      </c>
      <c r="K39" s="18" t="s">
        <v>46</v>
      </c>
      <c r="L39" s="19" t="s">
        <v>47</v>
      </c>
      <c r="M39" s="19" t="s">
        <v>48</v>
      </c>
      <c r="N39" s="19" t="s">
        <v>49</v>
      </c>
      <c r="O39" s="19" t="s">
        <v>50</v>
      </c>
      <c r="P39" s="19" t="s">
        <v>51</v>
      </c>
      <c r="Q39" s="19" t="s">
        <v>52</v>
      </c>
      <c r="R39" s="19" t="s">
        <v>53</v>
      </c>
      <c r="S39" s="19" t="s">
        <v>54</v>
      </c>
      <c r="T39" s="19" t="s">
        <v>55</v>
      </c>
      <c r="U39" s="19" t="s">
        <v>56</v>
      </c>
      <c r="V39" s="19" t="s">
        <v>57</v>
      </c>
      <c r="W39" s="19" t="s">
        <v>58</v>
      </c>
      <c r="X39" s="20" t="s">
        <v>59</v>
      </c>
    </row>
    <row r="40" spans="1:24" ht="229.5" x14ac:dyDescent="0.25">
      <c r="A40" s="53" t="s">
        <v>60</v>
      </c>
      <c r="B40" s="5">
        <v>1</v>
      </c>
      <c r="C40" s="21" t="s">
        <v>87</v>
      </c>
      <c r="D40" s="21" t="s">
        <v>88</v>
      </c>
      <c r="E40" s="21" t="s">
        <v>63</v>
      </c>
      <c r="F40" s="21" t="s">
        <v>89</v>
      </c>
      <c r="G40" s="21" t="s">
        <v>90</v>
      </c>
      <c r="H40" s="22" t="s">
        <v>64</v>
      </c>
      <c r="I40" s="23">
        <v>205</v>
      </c>
      <c r="J40" s="57"/>
      <c r="K40" s="5">
        <v>1</v>
      </c>
      <c r="L40" s="24"/>
      <c r="M40" s="25"/>
      <c r="N40" s="26">
        <f>IF(M40&gt;0,ROUND(L40/M40,4),0)</f>
        <v>0</v>
      </c>
      <c r="O40" s="27"/>
      <c r="P40" s="28"/>
      <c r="Q40" s="26">
        <f>ROUND(ROUND(N40,4)*(1-O40),4)</f>
        <v>0</v>
      </c>
      <c r="R40" s="26">
        <f>ROUND(ROUND(Q40,4)*(1+P40),4)</f>
        <v>0</v>
      </c>
      <c r="S40" s="26">
        <f>ROUND($I40*Q40,4)</f>
        <v>0</v>
      </c>
      <c r="T40" s="26">
        <f>ROUND($I40*R40,4)</f>
        <v>0</v>
      </c>
      <c r="U40" s="29"/>
      <c r="V40" s="29"/>
      <c r="W40" s="29"/>
      <c r="X40" s="30"/>
    </row>
    <row r="41" spans="1:24" ht="38.25" x14ac:dyDescent="0.25">
      <c r="A41" s="54" t="s">
        <v>60</v>
      </c>
      <c r="B41" s="7">
        <v>2</v>
      </c>
      <c r="C41" s="31" t="s">
        <v>91</v>
      </c>
      <c r="D41" s="31" t="s">
        <v>92</v>
      </c>
      <c r="E41" s="31" t="s">
        <v>63</v>
      </c>
      <c r="F41" s="31" t="s">
        <v>93</v>
      </c>
      <c r="G41" s="31" t="s">
        <v>60</v>
      </c>
      <c r="H41" s="32" t="s">
        <v>64</v>
      </c>
      <c r="I41" s="33">
        <v>20</v>
      </c>
      <c r="J41" s="58"/>
      <c r="K41" s="7">
        <v>1</v>
      </c>
      <c r="L41" s="34"/>
      <c r="M41" s="35"/>
      <c r="N41" s="36">
        <f>IF(M41&gt;0,ROUND(L41/M41,4),0)</f>
        <v>0</v>
      </c>
      <c r="O41" s="37"/>
      <c r="P41" s="38"/>
      <c r="Q41" s="36">
        <f>ROUND(ROUND(N41,4)*(1-O41),4)</f>
        <v>0</v>
      </c>
      <c r="R41" s="36">
        <f>ROUND(ROUND(Q41,4)*(1+P41),4)</f>
        <v>0</v>
      </c>
      <c r="S41" s="36">
        <f>ROUND($I41*Q41,4)</f>
        <v>0</v>
      </c>
      <c r="T41" s="36">
        <f>ROUND($I41*R41,4)</f>
        <v>0</v>
      </c>
      <c r="U41" s="39"/>
      <c r="V41" s="39"/>
      <c r="W41" s="39"/>
      <c r="X41" s="40"/>
    </row>
    <row r="42" spans="1:24" ht="39" thickBot="1" x14ac:dyDescent="0.3">
      <c r="A42" s="55" t="s">
        <v>60</v>
      </c>
      <c r="B42" s="9">
        <v>3</v>
      </c>
      <c r="C42" s="41" t="s">
        <v>94</v>
      </c>
      <c r="D42" s="41" t="s">
        <v>95</v>
      </c>
      <c r="E42" s="41" t="s">
        <v>63</v>
      </c>
      <c r="F42" s="41" t="s">
        <v>96</v>
      </c>
      <c r="G42" s="41" t="s">
        <v>60</v>
      </c>
      <c r="H42" s="42" t="s">
        <v>64</v>
      </c>
      <c r="I42" s="43">
        <v>20</v>
      </c>
      <c r="J42" s="59"/>
      <c r="K42" s="9">
        <v>1</v>
      </c>
      <c r="L42" s="44"/>
      <c r="M42" s="45"/>
      <c r="N42" s="46">
        <f>IF(M42&gt;0,ROUND(L42/M42,4),0)</f>
        <v>0</v>
      </c>
      <c r="O42" s="47"/>
      <c r="P42" s="48"/>
      <c r="Q42" s="46">
        <f>ROUND(ROUND(N42,4)*(1-O42),4)</f>
        <v>0</v>
      </c>
      <c r="R42" s="46">
        <f>ROUND(ROUND(Q42,4)*(1+P42),4)</f>
        <v>0</v>
      </c>
      <c r="S42" s="46">
        <f>ROUND($I42*Q42,4)</f>
        <v>0</v>
      </c>
      <c r="T42" s="46">
        <f>ROUND($I42*R42,4)</f>
        <v>0</v>
      </c>
      <c r="U42" s="49"/>
      <c r="V42" s="49"/>
      <c r="W42" s="49"/>
      <c r="X42" s="50"/>
    </row>
    <row r="43" spans="1:24" ht="13.5" thickBot="1" x14ac:dyDescent="0.3">
      <c r="R43" s="60" t="s">
        <v>67</v>
      </c>
      <c r="S43" s="61">
        <f>SUM(S40:S42)</f>
        <v>0</v>
      </c>
      <c r="T43" s="62">
        <f>SUM(T40:T42)</f>
        <v>0</v>
      </c>
    </row>
    <row r="45" spans="1:24" ht="13.5" thickBot="1" x14ac:dyDescent="0.3"/>
    <row r="46" spans="1:24" ht="13.5" thickBot="1" x14ac:dyDescent="0.3">
      <c r="A46" s="51" t="s">
        <v>31</v>
      </c>
      <c r="B46" s="56" t="s">
        <v>97</v>
      </c>
      <c r="C46" s="17" t="s">
        <v>98</v>
      </c>
      <c r="D46" s="17"/>
      <c r="E46" s="17"/>
      <c r="F46" s="17"/>
      <c r="G46" s="17"/>
      <c r="H46" s="17" t="s">
        <v>34</v>
      </c>
      <c r="I46" s="17"/>
      <c r="J46" s="4"/>
      <c r="K46" s="3"/>
      <c r="L46" s="17" t="s">
        <v>99</v>
      </c>
      <c r="M46" s="17"/>
      <c r="N46" s="17"/>
      <c r="O46" s="17"/>
      <c r="P46" s="17"/>
      <c r="Q46" s="17"/>
      <c r="R46" s="17"/>
      <c r="S46" s="17"/>
      <c r="T46" s="17"/>
      <c r="U46" s="17"/>
      <c r="V46" s="17"/>
      <c r="W46" s="17"/>
      <c r="X46" s="4"/>
    </row>
    <row r="47" spans="1:24" ht="51.75" thickBot="1" x14ac:dyDescent="0.3">
      <c r="A47" s="52" t="s">
        <v>36</v>
      </c>
      <c r="B47" s="18" t="s">
        <v>37</v>
      </c>
      <c r="C47" s="19" t="s">
        <v>38</v>
      </c>
      <c r="D47" s="19" t="s">
        <v>39</v>
      </c>
      <c r="E47" s="19" t="s">
        <v>40</v>
      </c>
      <c r="F47" s="19" t="s">
        <v>41</v>
      </c>
      <c r="G47" s="19" t="s">
        <v>42</v>
      </c>
      <c r="H47" s="19" t="s">
        <v>43</v>
      </c>
      <c r="I47" s="19" t="s">
        <v>44</v>
      </c>
      <c r="J47" s="20" t="s">
        <v>45</v>
      </c>
      <c r="K47" s="18" t="s">
        <v>46</v>
      </c>
      <c r="L47" s="19" t="s">
        <v>47</v>
      </c>
      <c r="M47" s="19" t="s">
        <v>48</v>
      </c>
      <c r="N47" s="19" t="s">
        <v>49</v>
      </c>
      <c r="O47" s="19" t="s">
        <v>50</v>
      </c>
      <c r="P47" s="19" t="s">
        <v>51</v>
      </c>
      <c r="Q47" s="19" t="s">
        <v>52</v>
      </c>
      <c r="R47" s="19" t="s">
        <v>53</v>
      </c>
      <c r="S47" s="19" t="s">
        <v>54</v>
      </c>
      <c r="T47" s="19" t="s">
        <v>55</v>
      </c>
      <c r="U47" s="19" t="s">
        <v>56</v>
      </c>
      <c r="V47" s="19" t="s">
        <v>57</v>
      </c>
      <c r="W47" s="19" t="s">
        <v>58</v>
      </c>
      <c r="X47" s="20" t="s">
        <v>59</v>
      </c>
    </row>
    <row r="48" spans="1:24" ht="38.25" x14ac:dyDescent="0.25">
      <c r="A48" s="53" t="s">
        <v>60</v>
      </c>
      <c r="B48" s="5">
        <v>1</v>
      </c>
      <c r="C48" s="21" t="s">
        <v>100</v>
      </c>
      <c r="D48" s="21" t="s">
        <v>63</v>
      </c>
      <c r="E48" s="21" t="s">
        <v>101</v>
      </c>
      <c r="F48" s="21" t="s">
        <v>60</v>
      </c>
      <c r="G48" s="21" t="s">
        <v>60</v>
      </c>
      <c r="H48" s="22" t="s">
        <v>64</v>
      </c>
      <c r="I48" s="23">
        <v>30</v>
      </c>
      <c r="J48" s="57"/>
      <c r="K48" s="5">
        <v>1</v>
      </c>
      <c r="L48" s="24"/>
      <c r="M48" s="25"/>
      <c r="N48" s="26">
        <f>IF(M48&gt;0,ROUND(L48/M48,4),0)</f>
        <v>0</v>
      </c>
      <c r="O48" s="27"/>
      <c r="P48" s="28"/>
      <c r="Q48" s="26">
        <f>ROUND(ROUND(N48,4)*(1-O48),4)</f>
        <v>0</v>
      </c>
      <c r="R48" s="26">
        <f>ROUND(ROUND(Q48,4)*(1+P48),4)</f>
        <v>0</v>
      </c>
      <c r="S48" s="26">
        <f>ROUND($I48*Q48,4)</f>
        <v>0</v>
      </c>
      <c r="T48" s="26">
        <f>ROUND($I48*R48,4)</f>
        <v>0</v>
      </c>
      <c r="U48" s="29"/>
      <c r="V48" s="29"/>
      <c r="W48" s="29"/>
      <c r="X48" s="30"/>
    </row>
    <row r="49" spans="1:24" ht="38.25" x14ac:dyDescent="0.25">
      <c r="A49" s="54" t="s">
        <v>60</v>
      </c>
      <c r="B49" s="7">
        <v>2</v>
      </c>
      <c r="C49" s="31" t="s">
        <v>102</v>
      </c>
      <c r="D49" s="31" t="s">
        <v>63</v>
      </c>
      <c r="E49" s="31" t="s">
        <v>101</v>
      </c>
      <c r="F49" s="31" t="s">
        <v>60</v>
      </c>
      <c r="G49" s="31" t="s">
        <v>60</v>
      </c>
      <c r="H49" s="32" t="s">
        <v>64</v>
      </c>
      <c r="I49" s="33">
        <v>6</v>
      </c>
      <c r="J49" s="58"/>
      <c r="K49" s="7">
        <v>1</v>
      </c>
      <c r="L49" s="34"/>
      <c r="M49" s="35"/>
      <c r="N49" s="36">
        <f>IF(M49&gt;0,ROUND(L49/M49,4),0)</f>
        <v>0</v>
      </c>
      <c r="O49" s="37"/>
      <c r="P49" s="38"/>
      <c r="Q49" s="36">
        <f>ROUND(ROUND(N49,4)*(1-O49),4)</f>
        <v>0</v>
      </c>
      <c r="R49" s="36">
        <f>ROUND(ROUND(Q49,4)*(1+P49),4)</f>
        <v>0</v>
      </c>
      <c r="S49" s="36">
        <f>ROUND($I49*Q49,4)</f>
        <v>0</v>
      </c>
      <c r="T49" s="36">
        <f>ROUND($I49*R49,4)</f>
        <v>0</v>
      </c>
      <c r="U49" s="39"/>
      <c r="V49" s="39"/>
      <c r="W49" s="39"/>
      <c r="X49" s="40"/>
    </row>
    <row r="50" spans="1:24" ht="38.25" x14ac:dyDescent="0.25">
      <c r="A50" s="54" t="s">
        <v>60</v>
      </c>
      <c r="B50" s="7">
        <v>3</v>
      </c>
      <c r="C50" s="31" t="s">
        <v>103</v>
      </c>
      <c r="D50" s="31" t="s">
        <v>63</v>
      </c>
      <c r="E50" s="31" t="s">
        <v>104</v>
      </c>
      <c r="F50" s="31" t="s">
        <v>60</v>
      </c>
      <c r="G50" s="31" t="s">
        <v>60</v>
      </c>
      <c r="H50" s="32" t="s">
        <v>64</v>
      </c>
      <c r="I50" s="33">
        <v>456</v>
      </c>
      <c r="J50" s="58"/>
      <c r="K50" s="7">
        <v>1</v>
      </c>
      <c r="L50" s="34"/>
      <c r="M50" s="35"/>
      <c r="N50" s="36">
        <f>IF(M50&gt;0,ROUND(L50/M50,4),0)</f>
        <v>0</v>
      </c>
      <c r="O50" s="37"/>
      <c r="P50" s="38"/>
      <c r="Q50" s="36">
        <f>ROUND(ROUND(N50,4)*(1-O50),4)</f>
        <v>0</v>
      </c>
      <c r="R50" s="36">
        <f>ROUND(ROUND(Q50,4)*(1+P50),4)</f>
        <v>0</v>
      </c>
      <c r="S50" s="36">
        <f>ROUND($I50*Q50,4)</f>
        <v>0</v>
      </c>
      <c r="T50" s="36">
        <f>ROUND($I50*R50,4)</f>
        <v>0</v>
      </c>
      <c r="U50" s="39"/>
      <c r="V50" s="39"/>
      <c r="W50" s="39"/>
      <c r="X50" s="40"/>
    </row>
    <row r="51" spans="1:24" ht="25.5" x14ac:dyDescent="0.25">
      <c r="A51" s="54" t="s">
        <v>60</v>
      </c>
      <c r="B51" s="7">
        <v>4</v>
      </c>
      <c r="C51" s="31" t="s">
        <v>105</v>
      </c>
      <c r="D51" s="31" t="s">
        <v>63</v>
      </c>
      <c r="E51" s="31" t="s">
        <v>106</v>
      </c>
      <c r="F51" s="31" t="s">
        <v>60</v>
      </c>
      <c r="G51" s="31" t="s">
        <v>60</v>
      </c>
      <c r="H51" s="32" t="s">
        <v>64</v>
      </c>
      <c r="I51" s="33">
        <v>12</v>
      </c>
      <c r="J51" s="58"/>
      <c r="K51" s="7">
        <v>1</v>
      </c>
      <c r="L51" s="34"/>
      <c r="M51" s="35"/>
      <c r="N51" s="36">
        <f>IF(M51&gt;0,ROUND(L51/M51,4),0)</f>
        <v>0</v>
      </c>
      <c r="O51" s="37"/>
      <c r="P51" s="38"/>
      <c r="Q51" s="36">
        <f>ROUND(ROUND(N51,4)*(1-O51),4)</f>
        <v>0</v>
      </c>
      <c r="R51" s="36">
        <f>ROUND(ROUND(Q51,4)*(1+P51),4)</f>
        <v>0</v>
      </c>
      <c r="S51" s="36">
        <f>ROUND($I51*Q51,4)</f>
        <v>0</v>
      </c>
      <c r="T51" s="36">
        <f>ROUND($I51*R51,4)</f>
        <v>0</v>
      </c>
      <c r="U51" s="39"/>
      <c r="V51" s="39"/>
      <c r="W51" s="39"/>
      <c r="X51" s="40"/>
    </row>
    <row r="52" spans="1:24" ht="39" thickBot="1" x14ac:dyDescent="0.3">
      <c r="A52" s="55" t="s">
        <v>60</v>
      </c>
      <c r="B52" s="9">
        <v>5</v>
      </c>
      <c r="C52" s="41" t="s">
        <v>107</v>
      </c>
      <c r="D52" s="41" t="s">
        <v>63</v>
      </c>
      <c r="E52" s="41" t="s">
        <v>104</v>
      </c>
      <c r="F52" s="41" t="s">
        <v>60</v>
      </c>
      <c r="G52" s="41" t="s">
        <v>60</v>
      </c>
      <c r="H52" s="42" t="s">
        <v>64</v>
      </c>
      <c r="I52" s="43">
        <v>6</v>
      </c>
      <c r="J52" s="59"/>
      <c r="K52" s="9">
        <v>1</v>
      </c>
      <c r="L52" s="44"/>
      <c r="M52" s="45"/>
      <c r="N52" s="46">
        <f>IF(M52&gt;0,ROUND(L52/M52,4),0)</f>
        <v>0</v>
      </c>
      <c r="O52" s="47"/>
      <c r="P52" s="48"/>
      <c r="Q52" s="46">
        <f>ROUND(ROUND(N52,4)*(1-O52),4)</f>
        <v>0</v>
      </c>
      <c r="R52" s="46">
        <f>ROUND(ROUND(Q52,4)*(1+P52),4)</f>
        <v>0</v>
      </c>
      <c r="S52" s="46">
        <f>ROUND($I52*Q52,4)</f>
        <v>0</v>
      </c>
      <c r="T52" s="46">
        <f>ROUND($I52*R52,4)</f>
        <v>0</v>
      </c>
      <c r="U52" s="49"/>
      <c r="V52" s="49"/>
      <c r="W52" s="49"/>
      <c r="X52" s="50"/>
    </row>
    <row r="53" spans="1:24" ht="13.5" thickBot="1" x14ac:dyDescent="0.3">
      <c r="R53" s="60" t="s">
        <v>67</v>
      </c>
      <c r="S53" s="61">
        <f>SUM(S48:S52)</f>
        <v>0</v>
      </c>
      <c r="T53" s="62">
        <f>SUM(T48:T52)</f>
        <v>0</v>
      </c>
    </row>
    <row r="55" spans="1:24" ht="13.5" thickBot="1" x14ac:dyDescent="0.3"/>
    <row r="56" spans="1:24" ht="13.5" thickBot="1" x14ac:dyDescent="0.3">
      <c r="A56" s="51" t="s">
        <v>31</v>
      </c>
      <c r="B56" s="56" t="s">
        <v>108</v>
      </c>
      <c r="C56" s="17" t="s">
        <v>109</v>
      </c>
      <c r="D56" s="17"/>
      <c r="E56" s="17"/>
      <c r="F56" s="17"/>
      <c r="G56" s="17"/>
      <c r="H56" s="17" t="s">
        <v>34</v>
      </c>
      <c r="I56" s="17"/>
      <c r="J56" s="4"/>
      <c r="K56" s="3"/>
      <c r="L56" s="17" t="s">
        <v>110</v>
      </c>
      <c r="M56" s="17"/>
      <c r="N56" s="17"/>
      <c r="O56" s="17"/>
      <c r="P56" s="17"/>
      <c r="Q56" s="17"/>
      <c r="R56" s="17"/>
      <c r="S56" s="17"/>
      <c r="T56" s="17"/>
      <c r="U56" s="17"/>
      <c r="V56" s="17"/>
      <c r="W56" s="17"/>
      <c r="X56" s="4"/>
    </row>
    <row r="57" spans="1:24" ht="51.75" thickBot="1" x14ac:dyDescent="0.3">
      <c r="A57" s="52" t="s">
        <v>36</v>
      </c>
      <c r="B57" s="18" t="s">
        <v>37</v>
      </c>
      <c r="C57" s="19" t="s">
        <v>38</v>
      </c>
      <c r="D57" s="19" t="s">
        <v>39</v>
      </c>
      <c r="E57" s="19" t="s">
        <v>40</v>
      </c>
      <c r="F57" s="19" t="s">
        <v>41</v>
      </c>
      <c r="G57" s="19" t="s">
        <v>42</v>
      </c>
      <c r="H57" s="19" t="s">
        <v>43</v>
      </c>
      <c r="I57" s="19" t="s">
        <v>44</v>
      </c>
      <c r="J57" s="20" t="s">
        <v>45</v>
      </c>
      <c r="K57" s="18" t="s">
        <v>46</v>
      </c>
      <c r="L57" s="19" t="s">
        <v>47</v>
      </c>
      <c r="M57" s="19" t="s">
        <v>48</v>
      </c>
      <c r="N57" s="19" t="s">
        <v>49</v>
      </c>
      <c r="O57" s="19" t="s">
        <v>50</v>
      </c>
      <c r="P57" s="19" t="s">
        <v>51</v>
      </c>
      <c r="Q57" s="19" t="s">
        <v>52</v>
      </c>
      <c r="R57" s="19" t="s">
        <v>53</v>
      </c>
      <c r="S57" s="19" t="s">
        <v>54</v>
      </c>
      <c r="T57" s="19" t="s">
        <v>55</v>
      </c>
      <c r="U57" s="19" t="s">
        <v>56</v>
      </c>
      <c r="V57" s="19" t="s">
        <v>57</v>
      </c>
      <c r="W57" s="19" t="s">
        <v>58</v>
      </c>
      <c r="X57" s="20" t="s">
        <v>59</v>
      </c>
    </row>
    <row r="58" spans="1:24" ht="38.25" x14ac:dyDescent="0.25">
      <c r="A58" s="53" t="s">
        <v>60</v>
      </c>
      <c r="B58" s="5">
        <v>1</v>
      </c>
      <c r="C58" s="21" t="s">
        <v>111</v>
      </c>
      <c r="D58" s="21" t="s">
        <v>112</v>
      </c>
      <c r="E58" s="21" t="s">
        <v>60</v>
      </c>
      <c r="F58" s="21" t="s">
        <v>60</v>
      </c>
      <c r="G58" s="21" t="s">
        <v>60</v>
      </c>
      <c r="H58" s="22" t="s">
        <v>64</v>
      </c>
      <c r="I58" s="23">
        <v>5</v>
      </c>
      <c r="J58" s="57"/>
      <c r="K58" s="5">
        <v>1</v>
      </c>
      <c r="L58" s="24"/>
      <c r="M58" s="25"/>
      <c r="N58" s="26">
        <f>IF(M58&gt;0,ROUND(L58/M58,4),0)</f>
        <v>0</v>
      </c>
      <c r="O58" s="27"/>
      <c r="P58" s="28"/>
      <c r="Q58" s="26">
        <f>ROUND(ROUND(N58,4)*(1-O58),4)</f>
        <v>0</v>
      </c>
      <c r="R58" s="26">
        <f>ROUND(ROUND(Q58,4)*(1+P58),4)</f>
        <v>0</v>
      </c>
      <c r="S58" s="26">
        <f>ROUND($I58*Q58,4)</f>
        <v>0</v>
      </c>
      <c r="T58" s="26">
        <f>ROUND($I58*R58,4)</f>
        <v>0</v>
      </c>
      <c r="U58" s="29"/>
      <c r="V58" s="29"/>
      <c r="W58" s="29"/>
      <c r="X58" s="30"/>
    </row>
    <row r="59" spans="1:24" ht="39" thickBot="1" x14ac:dyDescent="0.3">
      <c r="A59" s="55" t="s">
        <v>60</v>
      </c>
      <c r="B59" s="9">
        <v>2</v>
      </c>
      <c r="C59" s="41" t="s">
        <v>113</v>
      </c>
      <c r="D59" s="41" t="s">
        <v>112</v>
      </c>
      <c r="E59" s="41" t="s">
        <v>60</v>
      </c>
      <c r="F59" s="41" t="s">
        <v>60</v>
      </c>
      <c r="G59" s="41" t="s">
        <v>60</v>
      </c>
      <c r="H59" s="42" t="s">
        <v>64</v>
      </c>
      <c r="I59" s="43">
        <v>10</v>
      </c>
      <c r="J59" s="59"/>
      <c r="K59" s="9">
        <v>1</v>
      </c>
      <c r="L59" s="44"/>
      <c r="M59" s="45"/>
      <c r="N59" s="46">
        <f>IF(M59&gt;0,ROUND(L59/M59,4),0)</f>
        <v>0</v>
      </c>
      <c r="O59" s="47"/>
      <c r="P59" s="48"/>
      <c r="Q59" s="46">
        <f>ROUND(ROUND(N59,4)*(1-O59),4)</f>
        <v>0</v>
      </c>
      <c r="R59" s="46">
        <f>ROUND(ROUND(Q59,4)*(1+P59),4)</f>
        <v>0</v>
      </c>
      <c r="S59" s="46">
        <f>ROUND($I59*Q59,4)</f>
        <v>0</v>
      </c>
      <c r="T59" s="46">
        <f>ROUND($I59*R59,4)</f>
        <v>0</v>
      </c>
      <c r="U59" s="49"/>
      <c r="V59" s="49"/>
      <c r="W59" s="49"/>
      <c r="X59" s="50"/>
    </row>
    <row r="60" spans="1:24" ht="13.5" thickBot="1" x14ac:dyDescent="0.3">
      <c r="R60" s="60" t="s">
        <v>67</v>
      </c>
      <c r="S60" s="61">
        <f>SUM(S58:S59)</f>
        <v>0</v>
      </c>
      <c r="T60" s="62">
        <f>SUM(T58:T59)</f>
        <v>0</v>
      </c>
    </row>
    <row r="62" spans="1:24" ht="13.5" thickBot="1" x14ac:dyDescent="0.3"/>
    <row r="63" spans="1:24" ht="13.5" thickBot="1" x14ac:dyDescent="0.3">
      <c r="A63" s="51" t="s">
        <v>31</v>
      </c>
      <c r="B63" s="56" t="s">
        <v>114</v>
      </c>
      <c r="C63" s="17" t="s">
        <v>115</v>
      </c>
      <c r="D63" s="17"/>
      <c r="E63" s="17"/>
      <c r="F63" s="17"/>
      <c r="G63" s="17"/>
      <c r="H63" s="17" t="s">
        <v>85</v>
      </c>
      <c r="I63" s="17"/>
      <c r="J63" s="4"/>
      <c r="K63" s="3"/>
      <c r="L63" s="17" t="s">
        <v>116</v>
      </c>
      <c r="M63" s="17"/>
      <c r="N63" s="17"/>
      <c r="O63" s="17"/>
      <c r="P63" s="17"/>
      <c r="Q63" s="17"/>
      <c r="R63" s="17"/>
      <c r="S63" s="17"/>
      <c r="T63" s="17"/>
      <c r="U63" s="17"/>
      <c r="V63" s="17"/>
      <c r="W63" s="17"/>
      <c r="X63" s="4"/>
    </row>
    <row r="64" spans="1:24" ht="51.75" thickBot="1" x14ac:dyDescent="0.3">
      <c r="A64" s="52" t="s">
        <v>36</v>
      </c>
      <c r="B64" s="18" t="s">
        <v>37</v>
      </c>
      <c r="C64" s="19" t="s">
        <v>38</v>
      </c>
      <c r="D64" s="19" t="s">
        <v>39</v>
      </c>
      <c r="E64" s="19" t="s">
        <v>40</v>
      </c>
      <c r="F64" s="19" t="s">
        <v>41</v>
      </c>
      <c r="G64" s="19" t="s">
        <v>42</v>
      </c>
      <c r="H64" s="19" t="s">
        <v>43</v>
      </c>
      <c r="I64" s="19" t="s">
        <v>44</v>
      </c>
      <c r="J64" s="20" t="s">
        <v>45</v>
      </c>
      <c r="K64" s="18" t="s">
        <v>46</v>
      </c>
      <c r="L64" s="19" t="s">
        <v>47</v>
      </c>
      <c r="M64" s="19" t="s">
        <v>48</v>
      </c>
      <c r="N64" s="19" t="s">
        <v>49</v>
      </c>
      <c r="O64" s="19" t="s">
        <v>50</v>
      </c>
      <c r="P64" s="19" t="s">
        <v>51</v>
      </c>
      <c r="Q64" s="19" t="s">
        <v>52</v>
      </c>
      <c r="R64" s="19" t="s">
        <v>53</v>
      </c>
      <c r="S64" s="19" t="s">
        <v>54</v>
      </c>
      <c r="T64" s="19" t="s">
        <v>55</v>
      </c>
      <c r="U64" s="19" t="s">
        <v>56</v>
      </c>
      <c r="V64" s="19" t="s">
        <v>57</v>
      </c>
      <c r="W64" s="19" t="s">
        <v>58</v>
      </c>
      <c r="X64" s="20" t="s">
        <v>59</v>
      </c>
    </row>
    <row r="65" spans="1:24" ht="26.25" thickBot="1" x14ac:dyDescent="0.3">
      <c r="A65" s="73" t="s">
        <v>60</v>
      </c>
      <c r="B65" s="74">
        <v>1</v>
      </c>
      <c r="C65" s="63" t="s">
        <v>117</v>
      </c>
      <c r="D65" s="63" t="s">
        <v>118</v>
      </c>
      <c r="E65" s="63" t="s">
        <v>119</v>
      </c>
      <c r="F65" s="63" t="s">
        <v>60</v>
      </c>
      <c r="G65" s="63" t="s">
        <v>60</v>
      </c>
      <c r="H65" s="64" t="s">
        <v>64</v>
      </c>
      <c r="I65" s="65">
        <v>5</v>
      </c>
      <c r="J65" s="75"/>
      <c r="K65" s="74">
        <v>1</v>
      </c>
      <c r="L65" s="66"/>
      <c r="M65" s="67"/>
      <c r="N65" s="68">
        <f>IF(M65&gt;0,ROUND(L65/M65,4),0)</f>
        <v>0</v>
      </c>
      <c r="O65" s="69"/>
      <c r="P65" s="70"/>
      <c r="Q65" s="68">
        <f>ROUND(ROUND(N65,4)*(1-O65),4)</f>
        <v>0</v>
      </c>
      <c r="R65" s="68">
        <f>ROUND(ROUND(Q65,4)*(1+P65),4)</f>
        <v>0</v>
      </c>
      <c r="S65" s="68">
        <f>ROUND($I65*Q65,4)</f>
        <v>0</v>
      </c>
      <c r="T65" s="68">
        <f>ROUND($I65*R65,4)</f>
        <v>0</v>
      </c>
      <c r="U65" s="71"/>
      <c r="V65" s="71"/>
      <c r="W65" s="71"/>
      <c r="X65" s="72"/>
    </row>
    <row r="66" spans="1:24" ht="13.5" thickBot="1" x14ac:dyDescent="0.3">
      <c r="R66" s="60" t="s">
        <v>67</v>
      </c>
      <c r="S66" s="61">
        <f>SUM(S65:S65)</f>
        <v>0</v>
      </c>
      <c r="T66" s="62">
        <f>SUM(T65:T65)</f>
        <v>0</v>
      </c>
    </row>
    <row r="68" spans="1:24" ht="13.5" thickBot="1" x14ac:dyDescent="0.3"/>
    <row r="69" spans="1:24" ht="13.5" thickBot="1" x14ac:dyDescent="0.3">
      <c r="A69" s="51" t="s">
        <v>31</v>
      </c>
      <c r="B69" s="56" t="s">
        <v>120</v>
      </c>
      <c r="C69" s="17" t="s">
        <v>121</v>
      </c>
      <c r="D69" s="17"/>
      <c r="E69" s="17"/>
      <c r="F69" s="17"/>
      <c r="G69" s="17"/>
      <c r="H69" s="17" t="s">
        <v>85</v>
      </c>
      <c r="I69" s="17"/>
      <c r="J69" s="4"/>
      <c r="K69" s="3"/>
      <c r="L69" s="17" t="s">
        <v>122</v>
      </c>
      <c r="M69" s="17"/>
      <c r="N69" s="17"/>
      <c r="O69" s="17"/>
      <c r="P69" s="17"/>
      <c r="Q69" s="17"/>
      <c r="R69" s="17"/>
      <c r="S69" s="17"/>
      <c r="T69" s="17"/>
      <c r="U69" s="17"/>
      <c r="V69" s="17"/>
      <c r="W69" s="17"/>
      <c r="X69" s="4"/>
    </row>
    <row r="70" spans="1:24" ht="51.75" thickBot="1" x14ac:dyDescent="0.3">
      <c r="A70" s="52" t="s">
        <v>36</v>
      </c>
      <c r="B70" s="18" t="s">
        <v>37</v>
      </c>
      <c r="C70" s="19" t="s">
        <v>38</v>
      </c>
      <c r="D70" s="19" t="s">
        <v>39</v>
      </c>
      <c r="E70" s="19" t="s">
        <v>40</v>
      </c>
      <c r="F70" s="19" t="s">
        <v>41</v>
      </c>
      <c r="G70" s="19" t="s">
        <v>42</v>
      </c>
      <c r="H70" s="19" t="s">
        <v>43</v>
      </c>
      <c r="I70" s="19" t="s">
        <v>44</v>
      </c>
      <c r="J70" s="20" t="s">
        <v>45</v>
      </c>
      <c r="K70" s="18" t="s">
        <v>46</v>
      </c>
      <c r="L70" s="19" t="s">
        <v>47</v>
      </c>
      <c r="M70" s="19" t="s">
        <v>48</v>
      </c>
      <c r="N70" s="19" t="s">
        <v>49</v>
      </c>
      <c r="O70" s="19" t="s">
        <v>50</v>
      </c>
      <c r="P70" s="19" t="s">
        <v>51</v>
      </c>
      <c r="Q70" s="19" t="s">
        <v>52</v>
      </c>
      <c r="R70" s="19" t="s">
        <v>53</v>
      </c>
      <c r="S70" s="19" t="s">
        <v>54</v>
      </c>
      <c r="T70" s="19" t="s">
        <v>55</v>
      </c>
      <c r="U70" s="19" t="s">
        <v>56</v>
      </c>
      <c r="V70" s="19" t="s">
        <v>57</v>
      </c>
      <c r="W70" s="19" t="s">
        <v>58</v>
      </c>
      <c r="X70" s="20" t="s">
        <v>59</v>
      </c>
    </row>
    <row r="71" spans="1:24" ht="39" thickBot="1" x14ac:dyDescent="0.3">
      <c r="A71" s="73" t="s">
        <v>60</v>
      </c>
      <c r="B71" s="74">
        <v>1</v>
      </c>
      <c r="C71" s="63" t="s">
        <v>123</v>
      </c>
      <c r="D71" s="63" t="s">
        <v>124</v>
      </c>
      <c r="E71" s="63" t="s">
        <v>60</v>
      </c>
      <c r="F71" s="63" t="s">
        <v>60</v>
      </c>
      <c r="G71" s="63" t="s">
        <v>60</v>
      </c>
      <c r="H71" s="64" t="s">
        <v>64</v>
      </c>
      <c r="I71" s="65">
        <v>5</v>
      </c>
      <c r="J71" s="75"/>
      <c r="K71" s="74">
        <v>1</v>
      </c>
      <c r="L71" s="66"/>
      <c r="M71" s="67"/>
      <c r="N71" s="68">
        <f>IF(M71&gt;0,ROUND(L71/M71,4),0)</f>
        <v>0</v>
      </c>
      <c r="O71" s="69"/>
      <c r="P71" s="70"/>
      <c r="Q71" s="68">
        <f>ROUND(ROUND(N71,4)*(1-O71),4)</f>
        <v>0</v>
      </c>
      <c r="R71" s="68">
        <f>ROUND(ROUND(Q71,4)*(1+P71),4)</f>
        <v>0</v>
      </c>
      <c r="S71" s="68">
        <f>ROUND($I71*Q71,4)</f>
        <v>0</v>
      </c>
      <c r="T71" s="68">
        <f>ROUND($I71*R71,4)</f>
        <v>0</v>
      </c>
      <c r="U71" s="71"/>
      <c r="V71" s="71"/>
      <c r="W71" s="71"/>
      <c r="X71" s="72"/>
    </row>
    <row r="72" spans="1:24" ht="13.5" thickBot="1" x14ac:dyDescent="0.3">
      <c r="R72" s="60" t="s">
        <v>67</v>
      </c>
      <c r="S72" s="61">
        <f>SUM(S71:S71)</f>
        <v>0</v>
      </c>
      <c r="T72" s="62">
        <f>SUM(T71:T71)</f>
        <v>0</v>
      </c>
    </row>
  </sheetData>
  <sheetProtection algorithmName="SHA-512" hashValue="s8d+tecJpFDgnHfUjQkK63nQeMGQD0jYiAUN6GoNhVCXuSeQhxrzBeJC7LEQi6A086ZKf+MpxbucotxFsTC4BQ==" saltValue="9zYea3K4MKRjCMSu+zJSpQ==" spinCount="100000" sheet="1" objects="1" scenarios="1"/>
  <pageMargins left="0.78740157021416557" right="0.78740157021416557" top="0.78740157021416557" bottom="0.78740157021416557" header="0.59055116441514754" footer="0.59055116441514754"/>
  <pageSetup paperSize="9" scale="36" fitToHeight="0" pageOrder="overThenDown" orientation="landscape" r:id="rId1"/>
  <headerFooter>
    <oddHeader>&amp;ROBR-8A</oddHeader>
    <oddFooter>&amp;LJN št. 16-02/15, 1. obdobje: 1.8.2015 - 31.7.2016&amp;RStran &amp;P od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65"/>
  <sheetViews>
    <sheetView topLeftCell="B1" workbookViewId="0"/>
  </sheetViews>
  <sheetFormatPr defaultRowHeight="12.75" x14ac:dyDescent="0.25"/>
  <cols>
    <col min="1" max="1" width="15.7109375" style="1" hidden="1" customWidth="1"/>
    <col min="2" max="2" width="7.28515625" style="1" customWidth="1"/>
    <col min="3" max="3" width="39.7109375" style="1" customWidth="1"/>
    <col min="4" max="4" width="48.7109375" style="1" customWidth="1"/>
    <col min="5" max="5" width="10.7109375" style="1" customWidth="1"/>
    <col min="6" max="7" width="0" style="1" hidden="1" customWidth="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125</v>
      </c>
      <c r="C5" s="14" t="s">
        <v>126</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127</v>
      </c>
      <c r="D11" s="17"/>
      <c r="E11" s="17"/>
      <c r="F11" s="17"/>
      <c r="G11" s="17"/>
      <c r="H11" s="17" t="s">
        <v>34</v>
      </c>
      <c r="I11" s="17"/>
      <c r="J11" s="4"/>
      <c r="K11" s="3"/>
      <c r="L11" s="17" t="s">
        <v>128</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ht="89.25" x14ac:dyDescent="0.25">
      <c r="A13" s="53" t="s">
        <v>60</v>
      </c>
      <c r="B13" s="5">
        <v>1</v>
      </c>
      <c r="C13" s="21" t="s">
        <v>129</v>
      </c>
      <c r="D13" s="21" t="s">
        <v>130</v>
      </c>
      <c r="E13" s="21" t="s">
        <v>60</v>
      </c>
      <c r="F13" s="21" t="s">
        <v>60</v>
      </c>
      <c r="G13" s="21" t="s">
        <v>60</v>
      </c>
      <c r="H13" s="22" t="s">
        <v>64</v>
      </c>
      <c r="I13" s="23">
        <v>100</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ht="89.25" x14ac:dyDescent="0.25">
      <c r="A14" s="54" t="s">
        <v>60</v>
      </c>
      <c r="B14" s="7">
        <v>2</v>
      </c>
      <c r="C14" s="31" t="s">
        <v>131</v>
      </c>
      <c r="D14" s="31" t="s">
        <v>132</v>
      </c>
      <c r="E14" s="31" t="s">
        <v>60</v>
      </c>
      <c r="F14" s="31" t="s">
        <v>60</v>
      </c>
      <c r="G14" s="31" t="s">
        <v>60</v>
      </c>
      <c r="H14" s="32" t="s">
        <v>64</v>
      </c>
      <c r="I14" s="33">
        <v>100</v>
      </c>
      <c r="J14" s="58"/>
      <c r="K14" s="7">
        <v>1</v>
      </c>
      <c r="L14" s="34"/>
      <c r="M14" s="35"/>
      <c r="N14" s="36">
        <f>IF(M14&gt;0,ROUND(L14/M14,4),0)</f>
        <v>0</v>
      </c>
      <c r="O14" s="37"/>
      <c r="P14" s="38"/>
      <c r="Q14" s="36">
        <f>ROUND(ROUND(N14,4)*(1-O14),4)</f>
        <v>0</v>
      </c>
      <c r="R14" s="36">
        <f>ROUND(ROUND(Q14,4)*(1+P14),4)</f>
        <v>0</v>
      </c>
      <c r="S14" s="36">
        <f>ROUND($I14*Q14,4)</f>
        <v>0</v>
      </c>
      <c r="T14" s="36">
        <f>ROUND($I14*R14,4)</f>
        <v>0</v>
      </c>
      <c r="U14" s="39"/>
      <c r="V14" s="39"/>
      <c r="W14" s="39"/>
      <c r="X14" s="40"/>
    </row>
    <row r="15" spans="1:24" ht="76.5" x14ac:dyDescent="0.25">
      <c r="A15" s="54" t="s">
        <v>60</v>
      </c>
      <c r="B15" s="7">
        <v>3</v>
      </c>
      <c r="C15" s="31" t="s">
        <v>133</v>
      </c>
      <c r="D15" s="31" t="s">
        <v>134</v>
      </c>
      <c r="E15" s="31" t="s">
        <v>60</v>
      </c>
      <c r="F15" s="31" t="s">
        <v>60</v>
      </c>
      <c r="G15" s="31" t="s">
        <v>60</v>
      </c>
      <c r="H15" s="32" t="s">
        <v>64</v>
      </c>
      <c r="I15" s="33">
        <v>90</v>
      </c>
      <c r="J15" s="58"/>
      <c r="K15" s="7">
        <v>1</v>
      </c>
      <c r="L15" s="34"/>
      <c r="M15" s="35"/>
      <c r="N15" s="36">
        <f>IF(M15&gt;0,ROUND(L15/M15,4),0)</f>
        <v>0</v>
      </c>
      <c r="O15" s="37"/>
      <c r="P15" s="38"/>
      <c r="Q15" s="36">
        <f>ROUND(ROUND(N15,4)*(1-O15),4)</f>
        <v>0</v>
      </c>
      <c r="R15" s="36">
        <f>ROUND(ROUND(Q15,4)*(1+P15),4)</f>
        <v>0</v>
      </c>
      <c r="S15" s="36">
        <f>ROUND($I15*Q15,4)</f>
        <v>0</v>
      </c>
      <c r="T15" s="36">
        <f>ROUND($I15*R15,4)</f>
        <v>0</v>
      </c>
      <c r="U15" s="39"/>
      <c r="V15" s="39"/>
      <c r="W15" s="39"/>
      <c r="X15" s="40"/>
    </row>
    <row r="16" spans="1:24" ht="63.75" x14ac:dyDescent="0.25">
      <c r="A16" s="54" t="s">
        <v>60</v>
      </c>
      <c r="B16" s="7">
        <v>4</v>
      </c>
      <c r="C16" s="31" t="s">
        <v>135</v>
      </c>
      <c r="D16" s="31" t="s">
        <v>136</v>
      </c>
      <c r="E16" s="31" t="s">
        <v>60</v>
      </c>
      <c r="F16" s="31" t="s">
        <v>60</v>
      </c>
      <c r="G16" s="31" t="s">
        <v>60</v>
      </c>
      <c r="H16" s="32" t="s">
        <v>64</v>
      </c>
      <c r="I16" s="33">
        <v>180</v>
      </c>
      <c r="J16" s="58"/>
      <c r="K16" s="7">
        <v>1</v>
      </c>
      <c r="L16" s="34"/>
      <c r="M16" s="35"/>
      <c r="N16" s="36">
        <f>IF(M16&gt;0,ROUND(L16/M16,4),0)</f>
        <v>0</v>
      </c>
      <c r="O16" s="37"/>
      <c r="P16" s="38"/>
      <c r="Q16" s="36">
        <f>ROUND(ROUND(N16,4)*(1-O16),4)</f>
        <v>0</v>
      </c>
      <c r="R16" s="36">
        <f>ROUND(ROUND(Q16,4)*(1+P16),4)</f>
        <v>0</v>
      </c>
      <c r="S16" s="36">
        <f>ROUND($I16*Q16,4)</f>
        <v>0</v>
      </c>
      <c r="T16" s="36">
        <f>ROUND($I16*R16,4)</f>
        <v>0</v>
      </c>
      <c r="U16" s="39"/>
      <c r="V16" s="39"/>
      <c r="W16" s="39"/>
      <c r="X16" s="40"/>
    </row>
    <row r="17" spans="1:24" ht="63.75" x14ac:dyDescent="0.25">
      <c r="A17" s="54" t="s">
        <v>60</v>
      </c>
      <c r="B17" s="7">
        <v>5</v>
      </c>
      <c r="C17" s="31" t="s">
        <v>137</v>
      </c>
      <c r="D17" s="31" t="s">
        <v>138</v>
      </c>
      <c r="E17" s="31" t="s">
        <v>60</v>
      </c>
      <c r="F17" s="31" t="s">
        <v>60</v>
      </c>
      <c r="G17" s="31" t="s">
        <v>60</v>
      </c>
      <c r="H17" s="32" t="s">
        <v>64</v>
      </c>
      <c r="I17" s="33">
        <v>90</v>
      </c>
      <c r="J17" s="58"/>
      <c r="K17" s="7">
        <v>1</v>
      </c>
      <c r="L17" s="34"/>
      <c r="M17" s="35"/>
      <c r="N17" s="36">
        <f>IF(M17&gt;0,ROUND(L17/M17,4),0)</f>
        <v>0</v>
      </c>
      <c r="O17" s="37"/>
      <c r="P17" s="38"/>
      <c r="Q17" s="36">
        <f>ROUND(ROUND(N17,4)*(1-O17),4)</f>
        <v>0</v>
      </c>
      <c r="R17" s="36">
        <f>ROUND(ROUND(Q17,4)*(1+P17),4)</f>
        <v>0</v>
      </c>
      <c r="S17" s="36">
        <f>ROUND($I17*Q17,4)</f>
        <v>0</v>
      </c>
      <c r="T17" s="36">
        <f>ROUND($I17*R17,4)</f>
        <v>0</v>
      </c>
      <c r="U17" s="39"/>
      <c r="V17" s="39"/>
      <c r="W17" s="39"/>
      <c r="X17" s="40"/>
    </row>
    <row r="18" spans="1:24" ht="102" x14ac:dyDescent="0.25">
      <c r="A18" s="54" t="s">
        <v>60</v>
      </c>
      <c r="B18" s="7">
        <v>6</v>
      </c>
      <c r="C18" s="31" t="s">
        <v>139</v>
      </c>
      <c r="D18" s="31" t="s">
        <v>140</v>
      </c>
      <c r="E18" s="31" t="s">
        <v>60</v>
      </c>
      <c r="F18" s="31" t="s">
        <v>60</v>
      </c>
      <c r="G18" s="31" t="s">
        <v>60</v>
      </c>
      <c r="H18" s="32" t="s">
        <v>64</v>
      </c>
      <c r="I18" s="33">
        <v>60</v>
      </c>
      <c r="J18" s="58"/>
      <c r="K18" s="7">
        <v>1</v>
      </c>
      <c r="L18" s="34"/>
      <c r="M18" s="35"/>
      <c r="N18" s="36">
        <f>IF(M18&gt;0,ROUND(L18/M18,4),0)</f>
        <v>0</v>
      </c>
      <c r="O18" s="37"/>
      <c r="P18" s="38"/>
      <c r="Q18" s="36">
        <f>ROUND(ROUND(N18,4)*(1-O18),4)</f>
        <v>0</v>
      </c>
      <c r="R18" s="36">
        <f>ROUND(ROUND(Q18,4)*(1+P18),4)</f>
        <v>0</v>
      </c>
      <c r="S18" s="36">
        <f>ROUND($I18*Q18,4)</f>
        <v>0</v>
      </c>
      <c r="T18" s="36">
        <f>ROUND($I18*R18,4)</f>
        <v>0</v>
      </c>
      <c r="U18" s="39"/>
      <c r="V18" s="39"/>
      <c r="W18" s="39"/>
      <c r="X18" s="40"/>
    </row>
    <row r="19" spans="1:24" ht="63.75" x14ac:dyDescent="0.25">
      <c r="A19" s="54" t="s">
        <v>60</v>
      </c>
      <c r="B19" s="7">
        <v>7</v>
      </c>
      <c r="C19" s="31" t="s">
        <v>141</v>
      </c>
      <c r="D19" s="31" t="s">
        <v>142</v>
      </c>
      <c r="E19" s="31" t="s">
        <v>60</v>
      </c>
      <c r="F19" s="31" t="s">
        <v>60</v>
      </c>
      <c r="G19" s="31" t="s">
        <v>60</v>
      </c>
      <c r="H19" s="32" t="s">
        <v>64</v>
      </c>
      <c r="I19" s="33">
        <v>40</v>
      </c>
      <c r="J19" s="58"/>
      <c r="K19" s="7">
        <v>1</v>
      </c>
      <c r="L19" s="34"/>
      <c r="M19" s="35"/>
      <c r="N19" s="36">
        <f>IF(M19&gt;0,ROUND(L19/M19,4),0)</f>
        <v>0</v>
      </c>
      <c r="O19" s="37"/>
      <c r="P19" s="38"/>
      <c r="Q19" s="36">
        <f>ROUND(ROUND(N19,4)*(1-O19),4)</f>
        <v>0</v>
      </c>
      <c r="R19" s="36">
        <f>ROUND(ROUND(Q19,4)*(1+P19),4)</f>
        <v>0</v>
      </c>
      <c r="S19" s="36">
        <f>ROUND($I19*Q19,4)</f>
        <v>0</v>
      </c>
      <c r="T19" s="36">
        <f>ROUND($I19*R19,4)</f>
        <v>0</v>
      </c>
      <c r="U19" s="39"/>
      <c r="V19" s="39"/>
      <c r="W19" s="39"/>
      <c r="X19" s="40"/>
    </row>
    <row r="20" spans="1:24" ht="63.75" x14ac:dyDescent="0.25">
      <c r="A20" s="54" t="s">
        <v>60</v>
      </c>
      <c r="B20" s="7">
        <v>8</v>
      </c>
      <c r="C20" s="31" t="s">
        <v>143</v>
      </c>
      <c r="D20" s="31" t="s">
        <v>142</v>
      </c>
      <c r="E20" s="31" t="s">
        <v>60</v>
      </c>
      <c r="F20" s="31" t="s">
        <v>60</v>
      </c>
      <c r="G20" s="31" t="s">
        <v>60</v>
      </c>
      <c r="H20" s="32" t="s">
        <v>64</v>
      </c>
      <c r="I20" s="33">
        <v>20</v>
      </c>
      <c r="J20" s="58"/>
      <c r="K20" s="7">
        <v>1</v>
      </c>
      <c r="L20" s="34"/>
      <c r="M20" s="35"/>
      <c r="N20" s="36">
        <f>IF(M20&gt;0,ROUND(L20/M20,4),0)</f>
        <v>0</v>
      </c>
      <c r="O20" s="37"/>
      <c r="P20" s="38"/>
      <c r="Q20" s="36">
        <f>ROUND(ROUND(N20,4)*(1-O20),4)</f>
        <v>0</v>
      </c>
      <c r="R20" s="36">
        <f>ROUND(ROUND(Q20,4)*(1+P20),4)</f>
        <v>0</v>
      </c>
      <c r="S20" s="36">
        <f>ROUND($I20*Q20,4)</f>
        <v>0</v>
      </c>
      <c r="T20" s="36">
        <f>ROUND($I20*R20,4)</f>
        <v>0</v>
      </c>
      <c r="U20" s="39"/>
      <c r="V20" s="39"/>
      <c r="W20" s="39"/>
      <c r="X20" s="40"/>
    </row>
    <row r="21" spans="1:24" ht="51" x14ac:dyDescent="0.25">
      <c r="A21" s="54" t="s">
        <v>60</v>
      </c>
      <c r="B21" s="7">
        <v>9</v>
      </c>
      <c r="C21" s="31" t="s">
        <v>144</v>
      </c>
      <c r="D21" s="31" t="s">
        <v>145</v>
      </c>
      <c r="E21" s="31" t="s">
        <v>60</v>
      </c>
      <c r="F21" s="31" t="s">
        <v>60</v>
      </c>
      <c r="G21" s="31" t="s">
        <v>60</v>
      </c>
      <c r="H21" s="32" t="s">
        <v>64</v>
      </c>
      <c r="I21" s="33">
        <v>1</v>
      </c>
      <c r="J21" s="58"/>
      <c r="K21" s="7">
        <v>1</v>
      </c>
      <c r="L21" s="34"/>
      <c r="M21" s="35"/>
      <c r="N21" s="36">
        <f>IF(M21&gt;0,ROUND(L21/M21,4),0)</f>
        <v>0</v>
      </c>
      <c r="O21" s="37"/>
      <c r="P21" s="38"/>
      <c r="Q21" s="36">
        <f>ROUND(ROUND(N21,4)*(1-O21),4)</f>
        <v>0</v>
      </c>
      <c r="R21" s="36">
        <f>ROUND(ROUND(Q21,4)*(1+P21),4)</f>
        <v>0</v>
      </c>
      <c r="S21" s="36">
        <f>ROUND($I21*Q21,4)</f>
        <v>0</v>
      </c>
      <c r="T21" s="36">
        <f>ROUND($I21*R21,4)</f>
        <v>0</v>
      </c>
      <c r="U21" s="39"/>
      <c r="V21" s="39"/>
      <c r="W21" s="39"/>
      <c r="X21" s="40"/>
    </row>
    <row r="22" spans="1:24" x14ac:dyDescent="0.25">
      <c r="A22" s="54" t="s">
        <v>60</v>
      </c>
      <c r="B22" s="7">
        <v>10</v>
      </c>
      <c r="C22" s="31" t="s">
        <v>146</v>
      </c>
      <c r="D22" s="31" t="s">
        <v>147</v>
      </c>
      <c r="E22" s="31" t="s">
        <v>60</v>
      </c>
      <c r="F22" s="31" t="s">
        <v>60</v>
      </c>
      <c r="G22" s="31" t="s">
        <v>60</v>
      </c>
      <c r="H22" s="32" t="s">
        <v>64</v>
      </c>
      <c r="I22" s="33">
        <v>5</v>
      </c>
      <c r="J22" s="58"/>
      <c r="K22" s="7">
        <v>1</v>
      </c>
      <c r="L22" s="34"/>
      <c r="M22" s="35"/>
      <c r="N22" s="36">
        <f>IF(M22&gt;0,ROUND(L22/M22,4),0)</f>
        <v>0</v>
      </c>
      <c r="O22" s="37"/>
      <c r="P22" s="38"/>
      <c r="Q22" s="36">
        <f>ROUND(ROUND(N22,4)*(1-O22),4)</f>
        <v>0</v>
      </c>
      <c r="R22" s="36">
        <f>ROUND(ROUND(Q22,4)*(1+P22),4)</f>
        <v>0</v>
      </c>
      <c r="S22" s="36">
        <f>ROUND($I22*Q22,4)</f>
        <v>0</v>
      </c>
      <c r="T22" s="36">
        <f>ROUND($I22*R22,4)</f>
        <v>0</v>
      </c>
      <c r="U22" s="39"/>
      <c r="V22" s="39"/>
      <c r="W22" s="39"/>
      <c r="X22" s="40"/>
    </row>
    <row r="23" spans="1:24" ht="38.25" x14ac:dyDescent="0.25">
      <c r="A23" s="54" t="s">
        <v>60</v>
      </c>
      <c r="B23" s="7">
        <v>11</v>
      </c>
      <c r="C23" s="31" t="s">
        <v>148</v>
      </c>
      <c r="D23" s="31" t="s">
        <v>149</v>
      </c>
      <c r="E23" s="31" t="s">
        <v>60</v>
      </c>
      <c r="F23" s="31" t="s">
        <v>60</v>
      </c>
      <c r="G23" s="31" t="s">
        <v>60</v>
      </c>
      <c r="H23" s="32" t="s">
        <v>64</v>
      </c>
      <c r="I23" s="33">
        <v>10</v>
      </c>
      <c r="J23" s="58"/>
      <c r="K23" s="7">
        <v>1</v>
      </c>
      <c r="L23" s="34"/>
      <c r="M23" s="35"/>
      <c r="N23" s="36">
        <f>IF(M23&gt;0,ROUND(L23/M23,4),0)</f>
        <v>0</v>
      </c>
      <c r="O23" s="37"/>
      <c r="P23" s="38"/>
      <c r="Q23" s="36">
        <f>ROUND(ROUND(N23,4)*(1-O23),4)</f>
        <v>0</v>
      </c>
      <c r="R23" s="36">
        <f>ROUND(ROUND(Q23,4)*(1+P23),4)</f>
        <v>0</v>
      </c>
      <c r="S23" s="36">
        <f>ROUND($I23*Q23,4)</f>
        <v>0</v>
      </c>
      <c r="T23" s="36">
        <f>ROUND($I23*R23,4)</f>
        <v>0</v>
      </c>
      <c r="U23" s="39"/>
      <c r="V23" s="39"/>
      <c r="W23" s="39"/>
      <c r="X23" s="40"/>
    </row>
    <row r="24" spans="1:24" ht="64.5" thickBot="1" x14ac:dyDescent="0.3">
      <c r="A24" s="55" t="s">
        <v>60</v>
      </c>
      <c r="B24" s="9">
        <v>12</v>
      </c>
      <c r="C24" s="41" t="s">
        <v>150</v>
      </c>
      <c r="D24" s="41" t="s">
        <v>151</v>
      </c>
      <c r="E24" s="41" t="s">
        <v>60</v>
      </c>
      <c r="F24" s="41" t="s">
        <v>60</v>
      </c>
      <c r="G24" s="41" t="s">
        <v>60</v>
      </c>
      <c r="H24" s="42" t="s">
        <v>64</v>
      </c>
      <c r="I24" s="43">
        <v>10</v>
      </c>
      <c r="J24" s="59"/>
      <c r="K24" s="9">
        <v>1</v>
      </c>
      <c r="L24" s="44"/>
      <c r="M24" s="45"/>
      <c r="N24" s="46">
        <f>IF(M24&gt;0,ROUND(L24/M24,4),0)</f>
        <v>0</v>
      </c>
      <c r="O24" s="47"/>
      <c r="P24" s="48"/>
      <c r="Q24" s="46">
        <f>ROUND(ROUND(N24,4)*(1-O24),4)</f>
        <v>0</v>
      </c>
      <c r="R24" s="46">
        <f>ROUND(ROUND(Q24,4)*(1+P24),4)</f>
        <v>0</v>
      </c>
      <c r="S24" s="46">
        <f>ROUND($I24*Q24,4)</f>
        <v>0</v>
      </c>
      <c r="T24" s="46">
        <f>ROUND($I24*R24,4)</f>
        <v>0</v>
      </c>
      <c r="U24" s="49"/>
      <c r="V24" s="49"/>
      <c r="W24" s="49"/>
      <c r="X24" s="50"/>
    </row>
    <row r="25" spans="1:24" ht="13.5" thickBot="1" x14ac:dyDescent="0.3">
      <c r="R25" s="60" t="s">
        <v>67</v>
      </c>
      <c r="S25" s="61">
        <f>SUM(S13:S24)</f>
        <v>0</v>
      </c>
      <c r="T25" s="62">
        <f>SUM(T13:T24)</f>
        <v>0</v>
      </c>
    </row>
    <row r="27" spans="1:24" ht="13.5" thickBot="1" x14ac:dyDescent="0.3"/>
    <row r="28" spans="1:24" ht="13.5" thickBot="1" x14ac:dyDescent="0.3">
      <c r="A28" s="51" t="s">
        <v>31</v>
      </c>
      <c r="B28" s="56" t="s">
        <v>68</v>
      </c>
      <c r="C28" s="17" t="s">
        <v>152</v>
      </c>
      <c r="D28" s="17"/>
      <c r="E28" s="17"/>
      <c r="F28" s="17"/>
      <c r="G28" s="17"/>
      <c r="H28" s="17" t="s">
        <v>34</v>
      </c>
      <c r="I28" s="17"/>
      <c r="J28" s="4"/>
      <c r="K28" s="3"/>
      <c r="L28" s="17" t="s">
        <v>153</v>
      </c>
      <c r="M28" s="17"/>
      <c r="N28" s="17"/>
      <c r="O28" s="17"/>
      <c r="P28" s="17"/>
      <c r="Q28" s="17"/>
      <c r="R28" s="17"/>
      <c r="S28" s="17"/>
      <c r="T28" s="17"/>
      <c r="U28" s="17"/>
      <c r="V28" s="17"/>
      <c r="W28" s="17"/>
      <c r="X28" s="4"/>
    </row>
    <row r="29" spans="1:24" ht="51.75" thickBot="1" x14ac:dyDescent="0.3">
      <c r="A29" s="52" t="s">
        <v>36</v>
      </c>
      <c r="B29" s="18" t="s">
        <v>37</v>
      </c>
      <c r="C29" s="19" t="s">
        <v>38</v>
      </c>
      <c r="D29" s="19" t="s">
        <v>39</v>
      </c>
      <c r="E29" s="19" t="s">
        <v>40</v>
      </c>
      <c r="F29" s="19" t="s">
        <v>41</v>
      </c>
      <c r="G29" s="19" t="s">
        <v>42</v>
      </c>
      <c r="H29" s="19" t="s">
        <v>43</v>
      </c>
      <c r="I29" s="19" t="s">
        <v>44</v>
      </c>
      <c r="J29" s="20" t="s">
        <v>45</v>
      </c>
      <c r="K29" s="18" t="s">
        <v>46</v>
      </c>
      <c r="L29" s="19" t="s">
        <v>47</v>
      </c>
      <c r="M29" s="19" t="s">
        <v>48</v>
      </c>
      <c r="N29" s="19" t="s">
        <v>49</v>
      </c>
      <c r="O29" s="19" t="s">
        <v>50</v>
      </c>
      <c r="P29" s="19" t="s">
        <v>51</v>
      </c>
      <c r="Q29" s="19" t="s">
        <v>52</v>
      </c>
      <c r="R29" s="19" t="s">
        <v>53</v>
      </c>
      <c r="S29" s="19" t="s">
        <v>54</v>
      </c>
      <c r="T29" s="19" t="s">
        <v>55</v>
      </c>
      <c r="U29" s="19" t="s">
        <v>56</v>
      </c>
      <c r="V29" s="19" t="s">
        <v>57</v>
      </c>
      <c r="W29" s="19" t="s">
        <v>58</v>
      </c>
      <c r="X29" s="20" t="s">
        <v>59</v>
      </c>
    </row>
    <row r="30" spans="1:24" ht="25.5" x14ac:dyDescent="0.25">
      <c r="A30" s="53" t="s">
        <v>60</v>
      </c>
      <c r="B30" s="5">
        <v>1</v>
      </c>
      <c r="C30" s="21" t="s">
        <v>154</v>
      </c>
      <c r="D30" s="21" t="s">
        <v>155</v>
      </c>
      <c r="E30" s="21" t="s">
        <v>60</v>
      </c>
      <c r="F30" s="21" t="s">
        <v>60</v>
      </c>
      <c r="G30" s="21" t="s">
        <v>60</v>
      </c>
      <c r="H30" s="22" t="s">
        <v>64</v>
      </c>
      <c r="I30" s="23">
        <v>5</v>
      </c>
      <c r="J30" s="57"/>
      <c r="K30" s="5">
        <v>1</v>
      </c>
      <c r="L30" s="24"/>
      <c r="M30" s="25"/>
      <c r="N30" s="26">
        <f>IF(M30&gt;0,ROUND(L30/M30,4),0)</f>
        <v>0</v>
      </c>
      <c r="O30" s="27"/>
      <c r="P30" s="28"/>
      <c r="Q30" s="26">
        <f>ROUND(ROUND(N30,4)*(1-O30),4)</f>
        <v>0</v>
      </c>
      <c r="R30" s="26">
        <f>ROUND(ROUND(Q30,4)*(1+P30),4)</f>
        <v>0</v>
      </c>
      <c r="S30" s="26">
        <f>ROUND($I30*Q30,4)</f>
        <v>0</v>
      </c>
      <c r="T30" s="26">
        <f>ROUND($I30*R30,4)</f>
        <v>0</v>
      </c>
      <c r="U30" s="29"/>
      <c r="V30" s="29"/>
      <c r="W30" s="29"/>
      <c r="X30" s="30"/>
    </row>
    <row r="31" spans="1:24" ht="38.25" x14ac:dyDescent="0.25">
      <c r="A31" s="54" t="s">
        <v>60</v>
      </c>
      <c r="B31" s="7">
        <v>2</v>
      </c>
      <c r="C31" s="31" t="s">
        <v>156</v>
      </c>
      <c r="D31" s="31" t="s">
        <v>157</v>
      </c>
      <c r="E31" s="31" t="s">
        <v>60</v>
      </c>
      <c r="F31" s="31" t="s">
        <v>60</v>
      </c>
      <c r="G31" s="31" t="s">
        <v>60</v>
      </c>
      <c r="H31" s="32" t="s">
        <v>64</v>
      </c>
      <c r="I31" s="33">
        <v>20</v>
      </c>
      <c r="J31" s="58"/>
      <c r="K31" s="7">
        <v>1</v>
      </c>
      <c r="L31" s="34"/>
      <c r="M31" s="35"/>
      <c r="N31" s="36">
        <f>IF(M31&gt;0,ROUND(L31/M31,4),0)</f>
        <v>0</v>
      </c>
      <c r="O31" s="37"/>
      <c r="P31" s="38"/>
      <c r="Q31" s="36">
        <f>ROUND(ROUND(N31,4)*(1-O31),4)</f>
        <v>0</v>
      </c>
      <c r="R31" s="36">
        <f>ROUND(ROUND(Q31,4)*(1+P31),4)</f>
        <v>0</v>
      </c>
      <c r="S31" s="36">
        <f>ROUND($I31*Q31,4)</f>
        <v>0</v>
      </c>
      <c r="T31" s="36">
        <f>ROUND($I31*R31,4)</f>
        <v>0</v>
      </c>
      <c r="U31" s="39"/>
      <c r="V31" s="39"/>
      <c r="W31" s="39"/>
      <c r="X31" s="40"/>
    </row>
    <row r="32" spans="1:24" ht="38.25" x14ac:dyDescent="0.25">
      <c r="A32" s="54" t="s">
        <v>60</v>
      </c>
      <c r="B32" s="7">
        <v>3</v>
      </c>
      <c r="C32" s="31" t="s">
        <v>158</v>
      </c>
      <c r="D32" s="31" t="s">
        <v>159</v>
      </c>
      <c r="E32" s="31" t="s">
        <v>60</v>
      </c>
      <c r="F32" s="31" t="s">
        <v>60</v>
      </c>
      <c r="G32" s="31" t="s">
        <v>60</v>
      </c>
      <c r="H32" s="32" t="s">
        <v>64</v>
      </c>
      <c r="I32" s="33">
        <v>5</v>
      </c>
      <c r="J32" s="58"/>
      <c r="K32" s="7">
        <v>1</v>
      </c>
      <c r="L32" s="34"/>
      <c r="M32" s="35"/>
      <c r="N32" s="36">
        <f>IF(M32&gt;0,ROUND(L32/M32,4),0)</f>
        <v>0</v>
      </c>
      <c r="O32" s="37"/>
      <c r="P32" s="38"/>
      <c r="Q32" s="36">
        <f>ROUND(ROUND(N32,4)*(1-O32),4)</f>
        <v>0</v>
      </c>
      <c r="R32" s="36">
        <f>ROUND(ROUND(Q32,4)*(1+P32),4)</f>
        <v>0</v>
      </c>
      <c r="S32" s="36">
        <f>ROUND($I32*Q32,4)</f>
        <v>0</v>
      </c>
      <c r="T32" s="36">
        <f>ROUND($I32*R32,4)</f>
        <v>0</v>
      </c>
      <c r="U32" s="39"/>
      <c r="V32" s="39"/>
      <c r="W32" s="39"/>
      <c r="X32" s="40"/>
    </row>
    <row r="33" spans="1:24" ht="38.25" x14ac:dyDescent="0.25">
      <c r="A33" s="54" t="s">
        <v>60</v>
      </c>
      <c r="B33" s="7">
        <v>4</v>
      </c>
      <c r="C33" s="31" t="s">
        <v>160</v>
      </c>
      <c r="D33" s="31" t="s">
        <v>161</v>
      </c>
      <c r="E33" s="31" t="s">
        <v>60</v>
      </c>
      <c r="F33" s="31" t="s">
        <v>60</v>
      </c>
      <c r="G33" s="31" t="s">
        <v>60</v>
      </c>
      <c r="H33" s="32" t="s">
        <v>64</v>
      </c>
      <c r="I33" s="33">
        <v>10</v>
      </c>
      <c r="J33" s="58"/>
      <c r="K33" s="7">
        <v>1</v>
      </c>
      <c r="L33" s="34"/>
      <c r="M33" s="35"/>
      <c r="N33" s="36">
        <f>IF(M33&gt;0,ROUND(L33/M33,4),0)</f>
        <v>0</v>
      </c>
      <c r="O33" s="37"/>
      <c r="P33" s="38"/>
      <c r="Q33" s="36">
        <f>ROUND(ROUND(N33,4)*(1-O33),4)</f>
        <v>0</v>
      </c>
      <c r="R33" s="36">
        <f>ROUND(ROUND(Q33,4)*(1+P33),4)</f>
        <v>0</v>
      </c>
      <c r="S33" s="36">
        <f>ROUND($I33*Q33,4)</f>
        <v>0</v>
      </c>
      <c r="T33" s="36">
        <f>ROUND($I33*R33,4)</f>
        <v>0</v>
      </c>
      <c r="U33" s="39"/>
      <c r="V33" s="39"/>
      <c r="W33" s="39"/>
      <c r="X33" s="40"/>
    </row>
    <row r="34" spans="1:24" ht="38.25" x14ac:dyDescent="0.25">
      <c r="A34" s="54" t="s">
        <v>60</v>
      </c>
      <c r="B34" s="7">
        <v>5</v>
      </c>
      <c r="C34" s="31" t="s">
        <v>162</v>
      </c>
      <c r="D34" s="31" t="s">
        <v>159</v>
      </c>
      <c r="E34" s="31" t="s">
        <v>60</v>
      </c>
      <c r="F34" s="31" t="s">
        <v>60</v>
      </c>
      <c r="G34" s="31" t="s">
        <v>60</v>
      </c>
      <c r="H34" s="32" t="s">
        <v>64</v>
      </c>
      <c r="I34" s="33">
        <v>10</v>
      </c>
      <c r="J34" s="58"/>
      <c r="K34" s="7">
        <v>1</v>
      </c>
      <c r="L34" s="34"/>
      <c r="M34" s="35"/>
      <c r="N34" s="36">
        <f>IF(M34&gt;0,ROUND(L34/M34,4),0)</f>
        <v>0</v>
      </c>
      <c r="O34" s="37"/>
      <c r="P34" s="38"/>
      <c r="Q34" s="36">
        <f>ROUND(ROUND(N34,4)*(1-O34),4)</f>
        <v>0</v>
      </c>
      <c r="R34" s="36">
        <f>ROUND(ROUND(Q34,4)*(1+P34),4)</f>
        <v>0</v>
      </c>
      <c r="S34" s="36">
        <f>ROUND($I34*Q34,4)</f>
        <v>0</v>
      </c>
      <c r="T34" s="36">
        <f>ROUND($I34*R34,4)</f>
        <v>0</v>
      </c>
      <c r="U34" s="39"/>
      <c r="V34" s="39"/>
      <c r="W34" s="39"/>
      <c r="X34" s="40"/>
    </row>
    <row r="35" spans="1:24" ht="25.5" x14ac:dyDescent="0.25">
      <c r="A35" s="54" t="s">
        <v>60</v>
      </c>
      <c r="B35" s="7">
        <v>6</v>
      </c>
      <c r="C35" s="31" t="s">
        <v>163</v>
      </c>
      <c r="D35" s="31" t="s">
        <v>164</v>
      </c>
      <c r="E35" s="31" t="s">
        <v>60</v>
      </c>
      <c r="F35" s="31" t="s">
        <v>60</v>
      </c>
      <c r="G35" s="31" t="s">
        <v>60</v>
      </c>
      <c r="H35" s="32" t="s">
        <v>64</v>
      </c>
      <c r="I35" s="33">
        <v>500</v>
      </c>
      <c r="J35" s="58"/>
      <c r="K35" s="7">
        <v>1</v>
      </c>
      <c r="L35" s="34"/>
      <c r="M35" s="35"/>
      <c r="N35" s="36">
        <f>IF(M35&gt;0,ROUND(L35/M35,4),0)</f>
        <v>0</v>
      </c>
      <c r="O35" s="37"/>
      <c r="P35" s="38"/>
      <c r="Q35" s="36">
        <f>ROUND(ROUND(N35,4)*(1-O35),4)</f>
        <v>0</v>
      </c>
      <c r="R35" s="36">
        <f>ROUND(ROUND(Q35,4)*(1+P35),4)</f>
        <v>0</v>
      </c>
      <c r="S35" s="36">
        <f>ROUND($I35*Q35,4)</f>
        <v>0</v>
      </c>
      <c r="T35" s="36">
        <f>ROUND($I35*R35,4)</f>
        <v>0</v>
      </c>
      <c r="U35" s="39"/>
      <c r="V35" s="39"/>
      <c r="W35" s="39"/>
      <c r="X35" s="40"/>
    </row>
    <row r="36" spans="1:24" ht="13.5" thickBot="1" x14ac:dyDescent="0.3">
      <c r="A36" s="55" t="s">
        <v>60</v>
      </c>
      <c r="B36" s="9">
        <v>7</v>
      </c>
      <c r="C36" s="41" t="s">
        <v>165</v>
      </c>
      <c r="D36" s="41" t="s">
        <v>166</v>
      </c>
      <c r="E36" s="41" t="s">
        <v>60</v>
      </c>
      <c r="F36" s="41" t="s">
        <v>60</v>
      </c>
      <c r="G36" s="41" t="s">
        <v>60</v>
      </c>
      <c r="H36" s="42" t="s">
        <v>64</v>
      </c>
      <c r="I36" s="43">
        <v>120</v>
      </c>
      <c r="J36" s="59"/>
      <c r="K36" s="9">
        <v>1</v>
      </c>
      <c r="L36" s="44"/>
      <c r="M36" s="45"/>
      <c r="N36" s="46">
        <f>IF(M36&gt;0,ROUND(L36/M36,4),0)</f>
        <v>0</v>
      </c>
      <c r="O36" s="47"/>
      <c r="P36" s="48"/>
      <c r="Q36" s="46">
        <f>ROUND(ROUND(N36,4)*(1-O36),4)</f>
        <v>0</v>
      </c>
      <c r="R36" s="46">
        <f>ROUND(ROUND(Q36,4)*(1+P36),4)</f>
        <v>0</v>
      </c>
      <c r="S36" s="46">
        <f>ROUND($I36*Q36,4)</f>
        <v>0</v>
      </c>
      <c r="T36" s="46">
        <f>ROUND($I36*R36,4)</f>
        <v>0</v>
      </c>
      <c r="U36" s="49"/>
      <c r="V36" s="49"/>
      <c r="W36" s="49"/>
      <c r="X36" s="50"/>
    </row>
    <row r="37" spans="1:24" ht="13.5" thickBot="1" x14ac:dyDescent="0.3">
      <c r="R37" s="60" t="s">
        <v>67</v>
      </c>
      <c r="S37" s="61">
        <f>SUM(S30:S36)</f>
        <v>0</v>
      </c>
      <c r="T37" s="62">
        <f>SUM(T30:T36)</f>
        <v>0</v>
      </c>
    </row>
    <row r="39" spans="1:24" ht="13.5" thickBot="1" x14ac:dyDescent="0.3"/>
    <row r="40" spans="1:24" ht="13.5" thickBot="1" x14ac:dyDescent="0.3">
      <c r="A40" s="51" t="s">
        <v>31</v>
      </c>
      <c r="B40" s="56" t="s">
        <v>74</v>
      </c>
      <c r="C40" s="17" t="s">
        <v>167</v>
      </c>
      <c r="D40" s="17"/>
      <c r="E40" s="17"/>
      <c r="F40" s="17"/>
      <c r="G40" s="17"/>
      <c r="H40" s="17" t="s">
        <v>34</v>
      </c>
      <c r="I40" s="17"/>
      <c r="J40" s="4"/>
      <c r="K40" s="3"/>
      <c r="L40" s="17" t="s">
        <v>168</v>
      </c>
      <c r="M40" s="17"/>
      <c r="N40" s="17"/>
      <c r="O40" s="17"/>
      <c r="P40" s="17"/>
      <c r="Q40" s="17"/>
      <c r="R40" s="17"/>
      <c r="S40" s="17"/>
      <c r="T40" s="17"/>
      <c r="U40" s="17"/>
      <c r="V40" s="17"/>
      <c r="W40" s="17"/>
      <c r="X40" s="4"/>
    </row>
    <row r="41" spans="1:24" ht="51.75" thickBot="1" x14ac:dyDescent="0.3">
      <c r="A41" s="52" t="s">
        <v>36</v>
      </c>
      <c r="B41" s="18" t="s">
        <v>37</v>
      </c>
      <c r="C41" s="19" t="s">
        <v>38</v>
      </c>
      <c r="D41" s="19" t="s">
        <v>39</v>
      </c>
      <c r="E41" s="19" t="s">
        <v>40</v>
      </c>
      <c r="F41" s="19" t="s">
        <v>41</v>
      </c>
      <c r="G41" s="19" t="s">
        <v>42</v>
      </c>
      <c r="H41" s="19" t="s">
        <v>43</v>
      </c>
      <c r="I41" s="19" t="s">
        <v>44</v>
      </c>
      <c r="J41" s="20" t="s">
        <v>45</v>
      </c>
      <c r="K41" s="18" t="s">
        <v>46</v>
      </c>
      <c r="L41" s="19" t="s">
        <v>47</v>
      </c>
      <c r="M41" s="19" t="s">
        <v>48</v>
      </c>
      <c r="N41" s="19" t="s">
        <v>49</v>
      </c>
      <c r="O41" s="19" t="s">
        <v>50</v>
      </c>
      <c r="P41" s="19" t="s">
        <v>51</v>
      </c>
      <c r="Q41" s="19" t="s">
        <v>52</v>
      </c>
      <c r="R41" s="19" t="s">
        <v>53</v>
      </c>
      <c r="S41" s="19" t="s">
        <v>54</v>
      </c>
      <c r="T41" s="19" t="s">
        <v>55</v>
      </c>
      <c r="U41" s="19" t="s">
        <v>56</v>
      </c>
      <c r="V41" s="19" t="s">
        <v>57</v>
      </c>
      <c r="W41" s="19" t="s">
        <v>58</v>
      </c>
      <c r="X41" s="20" t="s">
        <v>59</v>
      </c>
    </row>
    <row r="42" spans="1:24" ht="51" x14ac:dyDescent="0.25">
      <c r="A42" s="53" t="s">
        <v>60</v>
      </c>
      <c r="B42" s="5">
        <v>1</v>
      </c>
      <c r="C42" s="21" t="s">
        <v>169</v>
      </c>
      <c r="D42" s="21" t="s">
        <v>170</v>
      </c>
      <c r="E42" s="21" t="s">
        <v>60</v>
      </c>
      <c r="F42" s="21" t="s">
        <v>60</v>
      </c>
      <c r="G42" s="21" t="s">
        <v>60</v>
      </c>
      <c r="H42" s="22" t="s">
        <v>64</v>
      </c>
      <c r="I42" s="23">
        <v>60</v>
      </c>
      <c r="J42" s="57"/>
      <c r="K42" s="5">
        <v>1</v>
      </c>
      <c r="L42" s="24"/>
      <c r="M42" s="25"/>
      <c r="N42" s="26">
        <f>IF(M42&gt;0,ROUND(L42/M42,4),0)</f>
        <v>0</v>
      </c>
      <c r="O42" s="27"/>
      <c r="P42" s="28"/>
      <c r="Q42" s="26">
        <f>ROUND(ROUND(N42,4)*(1-O42),4)</f>
        <v>0</v>
      </c>
      <c r="R42" s="26">
        <f>ROUND(ROUND(Q42,4)*(1+P42),4)</f>
        <v>0</v>
      </c>
      <c r="S42" s="26">
        <f>ROUND($I42*Q42,4)</f>
        <v>0</v>
      </c>
      <c r="T42" s="26">
        <f>ROUND($I42*R42,4)</f>
        <v>0</v>
      </c>
      <c r="U42" s="29"/>
      <c r="V42" s="29"/>
      <c r="W42" s="29"/>
      <c r="X42" s="30"/>
    </row>
    <row r="43" spans="1:24" ht="51" x14ac:dyDescent="0.25">
      <c r="A43" s="54" t="s">
        <v>60</v>
      </c>
      <c r="B43" s="7">
        <v>2</v>
      </c>
      <c r="C43" s="31" t="s">
        <v>171</v>
      </c>
      <c r="D43" s="31" t="s">
        <v>170</v>
      </c>
      <c r="E43" s="31" t="s">
        <v>60</v>
      </c>
      <c r="F43" s="31" t="s">
        <v>60</v>
      </c>
      <c r="G43" s="31" t="s">
        <v>60</v>
      </c>
      <c r="H43" s="32" t="s">
        <v>64</v>
      </c>
      <c r="I43" s="33">
        <v>50</v>
      </c>
      <c r="J43" s="58"/>
      <c r="K43" s="7">
        <v>1</v>
      </c>
      <c r="L43" s="34"/>
      <c r="M43" s="35"/>
      <c r="N43" s="36">
        <f>IF(M43&gt;0,ROUND(L43/M43,4),0)</f>
        <v>0</v>
      </c>
      <c r="O43" s="37"/>
      <c r="P43" s="38"/>
      <c r="Q43" s="36">
        <f>ROUND(ROUND(N43,4)*(1-O43),4)</f>
        <v>0</v>
      </c>
      <c r="R43" s="36">
        <f>ROUND(ROUND(Q43,4)*(1+P43),4)</f>
        <v>0</v>
      </c>
      <c r="S43" s="36">
        <f>ROUND($I43*Q43,4)</f>
        <v>0</v>
      </c>
      <c r="T43" s="36">
        <f>ROUND($I43*R43,4)</f>
        <v>0</v>
      </c>
      <c r="U43" s="39"/>
      <c r="V43" s="39"/>
      <c r="W43" s="39"/>
      <c r="X43" s="40"/>
    </row>
    <row r="44" spans="1:24" ht="51" x14ac:dyDescent="0.25">
      <c r="A44" s="54" t="s">
        <v>60</v>
      </c>
      <c r="B44" s="7">
        <v>3</v>
      </c>
      <c r="C44" s="31" t="s">
        <v>172</v>
      </c>
      <c r="D44" s="31" t="s">
        <v>170</v>
      </c>
      <c r="E44" s="31" t="s">
        <v>60</v>
      </c>
      <c r="F44" s="31" t="s">
        <v>60</v>
      </c>
      <c r="G44" s="31" t="s">
        <v>60</v>
      </c>
      <c r="H44" s="32" t="s">
        <v>64</v>
      </c>
      <c r="I44" s="33">
        <v>70</v>
      </c>
      <c r="J44" s="58"/>
      <c r="K44" s="7">
        <v>1</v>
      </c>
      <c r="L44" s="34"/>
      <c r="M44" s="35"/>
      <c r="N44" s="36">
        <f>IF(M44&gt;0,ROUND(L44/M44,4),0)</f>
        <v>0</v>
      </c>
      <c r="O44" s="37"/>
      <c r="P44" s="38"/>
      <c r="Q44" s="36">
        <f>ROUND(ROUND(N44,4)*(1-O44),4)</f>
        <v>0</v>
      </c>
      <c r="R44" s="36">
        <f>ROUND(ROUND(Q44,4)*(1+P44),4)</f>
        <v>0</v>
      </c>
      <c r="S44" s="36">
        <f>ROUND($I44*Q44,4)</f>
        <v>0</v>
      </c>
      <c r="T44" s="36">
        <f>ROUND($I44*R44,4)</f>
        <v>0</v>
      </c>
      <c r="U44" s="39"/>
      <c r="V44" s="39"/>
      <c r="W44" s="39"/>
      <c r="X44" s="40"/>
    </row>
    <row r="45" spans="1:24" ht="38.25" x14ac:dyDescent="0.25">
      <c r="A45" s="54" t="s">
        <v>60</v>
      </c>
      <c r="B45" s="7">
        <v>4</v>
      </c>
      <c r="C45" s="31" t="s">
        <v>173</v>
      </c>
      <c r="D45" s="31" t="s">
        <v>174</v>
      </c>
      <c r="E45" s="31" t="s">
        <v>60</v>
      </c>
      <c r="F45" s="31" t="s">
        <v>60</v>
      </c>
      <c r="G45" s="31" t="s">
        <v>60</v>
      </c>
      <c r="H45" s="32" t="s">
        <v>64</v>
      </c>
      <c r="I45" s="33">
        <v>30</v>
      </c>
      <c r="J45" s="58"/>
      <c r="K45" s="7">
        <v>1</v>
      </c>
      <c r="L45" s="34"/>
      <c r="M45" s="35"/>
      <c r="N45" s="36">
        <f>IF(M45&gt;0,ROUND(L45/M45,4),0)</f>
        <v>0</v>
      </c>
      <c r="O45" s="37"/>
      <c r="P45" s="38"/>
      <c r="Q45" s="36">
        <f>ROUND(ROUND(N45,4)*(1-O45),4)</f>
        <v>0</v>
      </c>
      <c r="R45" s="36">
        <f>ROUND(ROUND(Q45,4)*(1+P45),4)</f>
        <v>0</v>
      </c>
      <c r="S45" s="36">
        <f>ROUND($I45*Q45,4)</f>
        <v>0</v>
      </c>
      <c r="T45" s="36">
        <f>ROUND($I45*R45,4)</f>
        <v>0</v>
      </c>
      <c r="U45" s="39"/>
      <c r="V45" s="39"/>
      <c r="W45" s="39"/>
      <c r="X45" s="40"/>
    </row>
    <row r="46" spans="1:24" ht="38.25" x14ac:dyDescent="0.25">
      <c r="A46" s="54" t="s">
        <v>60</v>
      </c>
      <c r="B46" s="7">
        <v>5</v>
      </c>
      <c r="C46" s="31" t="s">
        <v>175</v>
      </c>
      <c r="D46" s="31" t="s">
        <v>174</v>
      </c>
      <c r="E46" s="31" t="s">
        <v>60</v>
      </c>
      <c r="F46" s="31" t="s">
        <v>60</v>
      </c>
      <c r="G46" s="31" t="s">
        <v>60</v>
      </c>
      <c r="H46" s="32" t="s">
        <v>64</v>
      </c>
      <c r="I46" s="33">
        <v>30</v>
      </c>
      <c r="J46" s="58"/>
      <c r="K46" s="7">
        <v>1</v>
      </c>
      <c r="L46" s="34"/>
      <c r="M46" s="35"/>
      <c r="N46" s="36">
        <f>IF(M46&gt;0,ROUND(L46/M46,4),0)</f>
        <v>0</v>
      </c>
      <c r="O46" s="37"/>
      <c r="P46" s="38"/>
      <c r="Q46" s="36">
        <f>ROUND(ROUND(N46,4)*(1-O46),4)</f>
        <v>0</v>
      </c>
      <c r="R46" s="36">
        <f>ROUND(ROUND(Q46,4)*(1+P46),4)</f>
        <v>0</v>
      </c>
      <c r="S46" s="36">
        <f>ROUND($I46*Q46,4)</f>
        <v>0</v>
      </c>
      <c r="T46" s="36">
        <f>ROUND($I46*R46,4)</f>
        <v>0</v>
      </c>
      <c r="U46" s="39"/>
      <c r="V46" s="39"/>
      <c r="W46" s="39"/>
      <c r="X46" s="40"/>
    </row>
    <row r="47" spans="1:24" ht="38.25" x14ac:dyDescent="0.25">
      <c r="A47" s="54" t="s">
        <v>60</v>
      </c>
      <c r="B47" s="7">
        <v>6</v>
      </c>
      <c r="C47" s="31" t="s">
        <v>176</v>
      </c>
      <c r="D47" s="31" t="s">
        <v>174</v>
      </c>
      <c r="E47" s="31" t="s">
        <v>60</v>
      </c>
      <c r="F47" s="31" t="s">
        <v>60</v>
      </c>
      <c r="G47" s="31" t="s">
        <v>60</v>
      </c>
      <c r="H47" s="32" t="s">
        <v>64</v>
      </c>
      <c r="I47" s="33">
        <v>30</v>
      </c>
      <c r="J47" s="58"/>
      <c r="K47" s="7">
        <v>1</v>
      </c>
      <c r="L47" s="34"/>
      <c r="M47" s="35"/>
      <c r="N47" s="36">
        <f>IF(M47&gt;0,ROUND(L47/M47,4),0)</f>
        <v>0</v>
      </c>
      <c r="O47" s="37"/>
      <c r="P47" s="38"/>
      <c r="Q47" s="36">
        <f>ROUND(ROUND(N47,4)*(1-O47),4)</f>
        <v>0</v>
      </c>
      <c r="R47" s="36">
        <f>ROUND(ROUND(Q47,4)*(1+P47),4)</f>
        <v>0</v>
      </c>
      <c r="S47" s="36">
        <f>ROUND($I47*Q47,4)</f>
        <v>0</v>
      </c>
      <c r="T47" s="36">
        <f>ROUND($I47*R47,4)</f>
        <v>0</v>
      </c>
      <c r="U47" s="39"/>
      <c r="V47" s="39"/>
      <c r="W47" s="39"/>
      <c r="X47" s="40"/>
    </row>
    <row r="48" spans="1:24" ht="38.25" x14ac:dyDescent="0.25">
      <c r="A48" s="54" t="s">
        <v>60</v>
      </c>
      <c r="B48" s="7">
        <v>7</v>
      </c>
      <c r="C48" s="31" t="s">
        <v>177</v>
      </c>
      <c r="D48" s="31" t="s">
        <v>178</v>
      </c>
      <c r="E48" s="31" t="s">
        <v>60</v>
      </c>
      <c r="F48" s="31" t="s">
        <v>60</v>
      </c>
      <c r="G48" s="31" t="s">
        <v>60</v>
      </c>
      <c r="H48" s="32" t="s">
        <v>64</v>
      </c>
      <c r="I48" s="33">
        <v>180</v>
      </c>
      <c r="J48" s="58"/>
      <c r="K48" s="7">
        <v>1</v>
      </c>
      <c r="L48" s="34"/>
      <c r="M48" s="35"/>
      <c r="N48" s="36">
        <f>IF(M48&gt;0,ROUND(L48/M48,4),0)</f>
        <v>0</v>
      </c>
      <c r="O48" s="37"/>
      <c r="P48" s="38"/>
      <c r="Q48" s="36">
        <f>ROUND(ROUND(N48,4)*(1-O48),4)</f>
        <v>0</v>
      </c>
      <c r="R48" s="36">
        <f>ROUND(ROUND(Q48,4)*(1+P48),4)</f>
        <v>0</v>
      </c>
      <c r="S48" s="36">
        <f>ROUND($I48*Q48,4)</f>
        <v>0</v>
      </c>
      <c r="T48" s="36">
        <f>ROUND($I48*R48,4)</f>
        <v>0</v>
      </c>
      <c r="U48" s="39"/>
      <c r="V48" s="39"/>
      <c r="W48" s="39"/>
      <c r="X48" s="40"/>
    </row>
    <row r="49" spans="1:24" ht="38.25" x14ac:dyDescent="0.25">
      <c r="A49" s="54" t="s">
        <v>60</v>
      </c>
      <c r="B49" s="7">
        <v>8</v>
      </c>
      <c r="C49" s="31" t="s">
        <v>179</v>
      </c>
      <c r="D49" s="31" t="s">
        <v>178</v>
      </c>
      <c r="E49" s="31" t="s">
        <v>60</v>
      </c>
      <c r="F49" s="31" t="s">
        <v>60</v>
      </c>
      <c r="G49" s="31" t="s">
        <v>60</v>
      </c>
      <c r="H49" s="32" t="s">
        <v>64</v>
      </c>
      <c r="I49" s="33">
        <v>60</v>
      </c>
      <c r="J49" s="58"/>
      <c r="K49" s="7">
        <v>1</v>
      </c>
      <c r="L49" s="34"/>
      <c r="M49" s="35"/>
      <c r="N49" s="36">
        <f>IF(M49&gt;0,ROUND(L49/M49,4),0)</f>
        <v>0</v>
      </c>
      <c r="O49" s="37"/>
      <c r="P49" s="38"/>
      <c r="Q49" s="36">
        <f>ROUND(ROUND(N49,4)*(1-O49),4)</f>
        <v>0</v>
      </c>
      <c r="R49" s="36">
        <f>ROUND(ROUND(Q49,4)*(1+P49),4)</f>
        <v>0</v>
      </c>
      <c r="S49" s="36">
        <f>ROUND($I49*Q49,4)</f>
        <v>0</v>
      </c>
      <c r="T49" s="36">
        <f>ROUND($I49*R49,4)</f>
        <v>0</v>
      </c>
      <c r="U49" s="39"/>
      <c r="V49" s="39"/>
      <c r="W49" s="39"/>
      <c r="X49" s="40"/>
    </row>
    <row r="50" spans="1:24" ht="51" x14ac:dyDescent="0.25">
      <c r="A50" s="54" t="s">
        <v>60</v>
      </c>
      <c r="B50" s="7">
        <v>9</v>
      </c>
      <c r="C50" s="31" t="s">
        <v>180</v>
      </c>
      <c r="D50" s="31" t="s">
        <v>181</v>
      </c>
      <c r="E50" s="31" t="s">
        <v>60</v>
      </c>
      <c r="F50" s="31" t="s">
        <v>60</v>
      </c>
      <c r="G50" s="31" t="s">
        <v>60</v>
      </c>
      <c r="H50" s="32" t="s">
        <v>64</v>
      </c>
      <c r="I50" s="33">
        <v>90</v>
      </c>
      <c r="J50" s="58"/>
      <c r="K50" s="7">
        <v>1</v>
      </c>
      <c r="L50" s="34"/>
      <c r="M50" s="35"/>
      <c r="N50" s="36">
        <f>IF(M50&gt;0,ROUND(L50/M50,4),0)</f>
        <v>0</v>
      </c>
      <c r="O50" s="37"/>
      <c r="P50" s="38"/>
      <c r="Q50" s="36">
        <f>ROUND(ROUND(N50,4)*(1-O50),4)</f>
        <v>0</v>
      </c>
      <c r="R50" s="36">
        <f>ROUND(ROUND(Q50,4)*(1+P50),4)</f>
        <v>0</v>
      </c>
      <c r="S50" s="36">
        <f>ROUND($I50*Q50,4)</f>
        <v>0</v>
      </c>
      <c r="T50" s="36">
        <f>ROUND($I50*R50,4)</f>
        <v>0</v>
      </c>
      <c r="U50" s="39"/>
      <c r="V50" s="39"/>
      <c r="W50" s="39"/>
      <c r="X50" s="40"/>
    </row>
    <row r="51" spans="1:24" ht="38.25" x14ac:dyDescent="0.25">
      <c r="A51" s="54" t="s">
        <v>60</v>
      </c>
      <c r="B51" s="7">
        <v>10</v>
      </c>
      <c r="C51" s="31" t="s">
        <v>182</v>
      </c>
      <c r="D51" s="31" t="s">
        <v>183</v>
      </c>
      <c r="E51" s="31" t="s">
        <v>60</v>
      </c>
      <c r="F51" s="31" t="s">
        <v>60</v>
      </c>
      <c r="G51" s="31" t="s">
        <v>60</v>
      </c>
      <c r="H51" s="32" t="s">
        <v>64</v>
      </c>
      <c r="I51" s="33">
        <v>90</v>
      </c>
      <c r="J51" s="58"/>
      <c r="K51" s="7">
        <v>1</v>
      </c>
      <c r="L51" s="34"/>
      <c r="M51" s="35"/>
      <c r="N51" s="36">
        <f>IF(M51&gt;0,ROUND(L51/M51,4),0)</f>
        <v>0</v>
      </c>
      <c r="O51" s="37"/>
      <c r="P51" s="38"/>
      <c r="Q51" s="36">
        <f>ROUND(ROUND(N51,4)*(1-O51),4)</f>
        <v>0</v>
      </c>
      <c r="R51" s="36">
        <f>ROUND(ROUND(Q51,4)*(1+P51),4)</f>
        <v>0</v>
      </c>
      <c r="S51" s="36">
        <f>ROUND($I51*Q51,4)</f>
        <v>0</v>
      </c>
      <c r="T51" s="36">
        <f>ROUND($I51*R51,4)</f>
        <v>0</v>
      </c>
      <c r="U51" s="39"/>
      <c r="V51" s="39"/>
      <c r="W51" s="39"/>
      <c r="X51" s="40"/>
    </row>
    <row r="52" spans="1:24" ht="38.25" x14ac:dyDescent="0.25">
      <c r="A52" s="54" t="s">
        <v>60</v>
      </c>
      <c r="B52" s="7">
        <v>11</v>
      </c>
      <c r="C52" s="31" t="s">
        <v>184</v>
      </c>
      <c r="D52" s="31" t="s">
        <v>185</v>
      </c>
      <c r="E52" s="31" t="s">
        <v>60</v>
      </c>
      <c r="F52" s="31" t="s">
        <v>60</v>
      </c>
      <c r="G52" s="31" t="s">
        <v>60</v>
      </c>
      <c r="H52" s="32" t="s">
        <v>64</v>
      </c>
      <c r="I52" s="33">
        <v>30</v>
      </c>
      <c r="J52" s="58"/>
      <c r="K52" s="7">
        <v>1</v>
      </c>
      <c r="L52" s="34"/>
      <c r="M52" s="35"/>
      <c r="N52" s="36">
        <f>IF(M52&gt;0,ROUND(L52/M52,4),0)</f>
        <v>0</v>
      </c>
      <c r="O52" s="37"/>
      <c r="P52" s="38"/>
      <c r="Q52" s="36">
        <f>ROUND(ROUND(N52,4)*(1-O52),4)</f>
        <v>0</v>
      </c>
      <c r="R52" s="36">
        <f>ROUND(ROUND(Q52,4)*(1+P52),4)</f>
        <v>0</v>
      </c>
      <c r="S52" s="36">
        <f>ROUND($I52*Q52,4)</f>
        <v>0</v>
      </c>
      <c r="T52" s="36">
        <f>ROUND($I52*R52,4)</f>
        <v>0</v>
      </c>
      <c r="U52" s="39"/>
      <c r="V52" s="39"/>
      <c r="W52" s="39"/>
      <c r="X52" s="40"/>
    </row>
    <row r="53" spans="1:24" ht="25.5" x14ac:dyDescent="0.25">
      <c r="A53" s="54" t="s">
        <v>60</v>
      </c>
      <c r="B53" s="7">
        <v>12</v>
      </c>
      <c r="C53" s="31" t="s">
        <v>186</v>
      </c>
      <c r="D53" s="31" t="s">
        <v>187</v>
      </c>
      <c r="E53" s="31" t="s">
        <v>60</v>
      </c>
      <c r="F53" s="31" t="s">
        <v>60</v>
      </c>
      <c r="G53" s="31" t="s">
        <v>60</v>
      </c>
      <c r="H53" s="32" t="s">
        <v>64</v>
      </c>
      <c r="I53" s="33">
        <v>60</v>
      </c>
      <c r="J53" s="58"/>
      <c r="K53" s="7">
        <v>1</v>
      </c>
      <c r="L53" s="34"/>
      <c r="M53" s="35"/>
      <c r="N53" s="36">
        <f>IF(M53&gt;0,ROUND(L53/M53,4),0)</f>
        <v>0</v>
      </c>
      <c r="O53" s="37"/>
      <c r="P53" s="38"/>
      <c r="Q53" s="36">
        <f>ROUND(ROUND(N53,4)*(1-O53),4)</f>
        <v>0</v>
      </c>
      <c r="R53" s="36">
        <f>ROUND(ROUND(Q53,4)*(1+P53),4)</f>
        <v>0</v>
      </c>
      <c r="S53" s="36">
        <f>ROUND($I53*Q53,4)</f>
        <v>0</v>
      </c>
      <c r="T53" s="36">
        <f>ROUND($I53*R53,4)</f>
        <v>0</v>
      </c>
      <c r="U53" s="39"/>
      <c r="V53" s="39"/>
      <c r="W53" s="39"/>
      <c r="X53" s="40"/>
    </row>
    <row r="54" spans="1:24" ht="38.25" x14ac:dyDescent="0.25">
      <c r="A54" s="54" t="s">
        <v>60</v>
      </c>
      <c r="B54" s="7">
        <v>13</v>
      </c>
      <c r="C54" s="31" t="s">
        <v>188</v>
      </c>
      <c r="D54" s="31" t="s">
        <v>189</v>
      </c>
      <c r="E54" s="31" t="s">
        <v>60</v>
      </c>
      <c r="F54" s="31" t="s">
        <v>60</v>
      </c>
      <c r="G54" s="31" t="s">
        <v>60</v>
      </c>
      <c r="H54" s="32" t="s">
        <v>64</v>
      </c>
      <c r="I54" s="33">
        <v>120</v>
      </c>
      <c r="J54" s="58"/>
      <c r="K54" s="7">
        <v>1</v>
      </c>
      <c r="L54" s="34"/>
      <c r="M54" s="35"/>
      <c r="N54" s="36">
        <f>IF(M54&gt;0,ROUND(L54/M54,4),0)</f>
        <v>0</v>
      </c>
      <c r="O54" s="37"/>
      <c r="P54" s="38"/>
      <c r="Q54" s="36">
        <f>ROUND(ROUND(N54,4)*(1-O54),4)</f>
        <v>0</v>
      </c>
      <c r="R54" s="36">
        <f>ROUND(ROUND(Q54,4)*(1+P54),4)</f>
        <v>0</v>
      </c>
      <c r="S54" s="36">
        <f>ROUND($I54*Q54,4)</f>
        <v>0</v>
      </c>
      <c r="T54" s="36">
        <f>ROUND($I54*R54,4)</f>
        <v>0</v>
      </c>
      <c r="U54" s="39"/>
      <c r="V54" s="39"/>
      <c r="W54" s="39"/>
      <c r="X54" s="40"/>
    </row>
    <row r="55" spans="1:24" ht="141" thickBot="1" x14ac:dyDescent="0.3">
      <c r="A55" s="55" t="s">
        <v>60</v>
      </c>
      <c r="B55" s="9">
        <v>14</v>
      </c>
      <c r="C55" s="41" t="s">
        <v>190</v>
      </c>
      <c r="D55" s="41" t="s">
        <v>191</v>
      </c>
      <c r="E55" s="41" t="s">
        <v>60</v>
      </c>
      <c r="F55" s="41" t="s">
        <v>60</v>
      </c>
      <c r="G55" s="41" t="s">
        <v>60</v>
      </c>
      <c r="H55" s="42" t="s">
        <v>64</v>
      </c>
      <c r="I55" s="43">
        <v>30</v>
      </c>
      <c r="J55" s="59"/>
      <c r="K55" s="9">
        <v>1</v>
      </c>
      <c r="L55" s="44"/>
      <c r="M55" s="45"/>
      <c r="N55" s="46">
        <f>IF(M55&gt;0,ROUND(L55/M55,4),0)</f>
        <v>0</v>
      </c>
      <c r="O55" s="47"/>
      <c r="P55" s="48"/>
      <c r="Q55" s="46">
        <f>ROUND(ROUND(N55,4)*(1-O55),4)</f>
        <v>0</v>
      </c>
      <c r="R55" s="46">
        <f>ROUND(ROUND(Q55,4)*(1+P55),4)</f>
        <v>0</v>
      </c>
      <c r="S55" s="46">
        <f>ROUND($I55*Q55,4)</f>
        <v>0</v>
      </c>
      <c r="T55" s="46">
        <f>ROUND($I55*R55,4)</f>
        <v>0</v>
      </c>
      <c r="U55" s="49"/>
      <c r="V55" s="49"/>
      <c r="W55" s="49"/>
      <c r="X55" s="50"/>
    </row>
    <row r="56" spans="1:24" ht="13.5" thickBot="1" x14ac:dyDescent="0.3">
      <c r="R56" s="60" t="s">
        <v>67</v>
      </c>
      <c r="S56" s="61">
        <f>SUM(S42:S55)</f>
        <v>0</v>
      </c>
      <c r="T56" s="62">
        <f>SUM(T42:T55)</f>
        <v>0</v>
      </c>
    </row>
    <row r="58" spans="1:24" ht="13.5" thickBot="1" x14ac:dyDescent="0.3"/>
    <row r="59" spans="1:24" ht="13.5" thickBot="1" x14ac:dyDescent="0.3">
      <c r="A59" s="51" t="s">
        <v>31</v>
      </c>
      <c r="B59" s="56" t="s">
        <v>78</v>
      </c>
      <c r="C59" s="17" t="s">
        <v>192</v>
      </c>
      <c r="D59" s="17"/>
      <c r="E59" s="17"/>
      <c r="F59" s="17"/>
      <c r="G59" s="17"/>
      <c r="H59" s="17" t="s">
        <v>85</v>
      </c>
      <c r="I59" s="17"/>
      <c r="J59" s="4"/>
      <c r="K59" s="3"/>
      <c r="L59" s="17" t="s">
        <v>193</v>
      </c>
      <c r="M59" s="17"/>
      <c r="N59" s="17"/>
      <c r="O59" s="17"/>
      <c r="P59" s="17"/>
      <c r="Q59" s="17"/>
      <c r="R59" s="17"/>
      <c r="S59" s="17"/>
      <c r="T59" s="17"/>
      <c r="U59" s="17"/>
      <c r="V59" s="17"/>
      <c r="W59" s="17"/>
      <c r="X59" s="4"/>
    </row>
    <row r="60" spans="1:24" ht="51.75" thickBot="1" x14ac:dyDescent="0.3">
      <c r="A60" s="52" t="s">
        <v>36</v>
      </c>
      <c r="B60" s="18" t="s">
        <v>37</v>
      </c>
      <c r="C60" s="19" t="s">
        <v>38</v>
      </c>
      <c r="D60" s="19" t="s">
        <v>39</v>
      </c>
      <c r="E60" s="19" t="s">
        <v>40</v>
      </c>
      <c r="F60" s="19" t="s">
        <v>41</v>
      </c>
      <c r="G60" s="19" t="s">
        <v>42</v>
      </c>
      <c r="H60" s="19" t="s">
        <v>43</v>
      </c>
      <c r="I60" s="19" t="s">
        <v>44</v>
      </c>
      <c r="J60" s="20" t="s">
        <v>45</v>
      </c>
      <c r="K60" s="18" t="s">
        <v>46</v>
      </c>
      <c r="L60" s="19" t="s">
        <v>47</v>
      </c>
      <c r="M60" s="19" t="s">
        <v>48</v>
      </c>
      <c r="N60" s="19" t="s">
        <v>49</v>
      </c>
      <c r="O60" s="19" t="s">
        <v>50</v>
      </c>
      <c r="P60" s="19" t="s">
        <v>51</v>
      </c>
      <c r="Q60" s="19" t="s">
        <v>52</v>
      </c>
      <c r="R60" s="19" t="s">
        <v>53</v>
      </c>
      <c r="S60" s="19" t="s">
        <v>54</v>
      </c>
      <c r="T60" s="19" t="s">
        <v>55</v>
      </c>
      <c r="U60" s="19" t="s">
        <v>56</v>
      </c>
      <c r="V60" s="19" t="s">
        <v>57</v>
      </c>
      <c r="W60" s="19" t="s">
        <v>58</v>
      </c>
      <c r="X60" s="20" t="s">
        <v>59</v>
      </c>
    </row>
    <row r="61" spans="1:24" ht="51" x14ac:dyDescent="0.25">
      <c r="A61" s="53" t="s">
        <v>60</v>
      </c>
      <c r="B61" s="5">
        <v>1</v>
      </c>
      <c r="C61" s="21" t="s">
        <v>194</v>
      </c>
      <c r="D61" s="21" t="s">
        <v>195</v>
      </c>
      <c r="E61" s="21" t="s">
        <v>60</v>
      </c>
      <c r="F61" s="21" t="s">
        <v>60</v>
      </c>
      <c r="G61" s="21" t="s">
        <v>64</v>
      </c>
      <c r="H61" s="22" t="s">
        <v>64</v>
      </c>
      <c r="I61" s="23">
        <v>10</v>
      </c>
      <c r="J61" s="57"/>
      <c r="K61" s="5">
        <v>1</v>
      </c>
      <c r="L61" s="24"/>
      <c r="M61" s="25"/>
      <c r="N61" s="26">
        <f>IF(M61&gt;0,ROUND(L61/M61,4),0)</f>
        <v>0</v>
      </c>
      <c r="O61" s="27"/>
      <c r="P61" s="28"/>
      <c r="Q61" s="26">
        <f>ROUND(ROUND(N61,4)*(1-O61),4)</f>
        <v>0</v>
      </c>
      <c r="R61" s="26">
        <f>ROUND(ROUND(Q61,4)*(1+P61),4)</f>
        <v>0</v>
      </c>
      <c r="S61" s="26">
        <f>ROUND($I61*Q61,4)</f>
        <v>0</v>
      </c>
      <c r="T61" s="26">
        <f>ROUND($I61*R61,4)</f>
        <v>0</v>
      </c>
      <c r="U61" s="29"/>
      <c r="V61" s="29"/>
      <c r="W61" s="29"/>
      <c r="X61" s="30"/>
    </row>
    <row r="62" spans="1:24" ht="38.25" x14ac:dyDescent="0.25">
      <c r="A62" s="54" t="s">
        <v>60</v>
      </c>
      <c r="B62" s="7">
        <v>2</v>
      </c>
      <c r="C62" s="31" t="s">
        <v>196</v>
      </c>
      <c r="D62" s="31" t="s">
        <v>197</v>
      </c>
      <c r="E62" s="31" t="s">
        <v>60</v>
      </c>
      <c r="F62" s="31" t="s">
        <v>60</v>
      </c>
      <c r="G62" s="31" t="s">
        <v>60</v>
      </c>
      <c r="H62" s="32" t="s">
        <v>64</v>
      </c>
      <c r="I62" s="33">
        <v>30</v>
      </c>
      <c r="J62" s="58"/>
      <c r="K62" s="7">
        <v>1</v>
      </c>
      <c r="L62" s="34"/>
      <c r="M62" s="35"/>
      <c r="N62" s="36">
        <f>IF(M62&gt;0,ROUND(L62/M62,4),0)</f>
        <v>0</v>
      </c>
      <c r="O62" s="37"/>
      <c r="P62" s="38"/>
      <c r="Q62" s="36">
        <f>ROUND(ROUND(N62,4)*(1-O62),4)</f>
        <v>0</v>
      </c>
      <c r="R62" s="36">
        <f>ROUND(ROUND(Q62,4)*(1+P62),4)</f>
        <v>0</v>
      </c>
      <c r="S62" s="36">
        <f>ROUND($I62*Q62,4)</f>
        <v>0</v>
      </c>
      <c r="T62" s="36">
        <f>ROUND($I62*R62,4)</f>
        <v>0</v>
      </c>
      <c r="U62" s="39"/>
      <c r="V62" s="39"/>
      <c r="W62" s="39"/>
      <c r="X62" s="40"/>
    </row>
    <row r="63" spans="1:24" x14ac:dyDescent="0.25">
      <c r="A63" s="54" t="s">
        <v>60</v>
      </c>
      <c r="B63" s="7">
        <v>3</v>
      </c>
      <c r="C63" s="31" t="s">
        <v>198</v>
      </c>
      <c r="D63" s="31" t="s">
        <v>199</v>
      </c>
      <c r="E63" s="31" t="s">
        <v>60</v>
      </c>
      <c r="F63" s="31" t="s">
        <v>60</v>
      </c>
      <c r="G63" s="31" t="s">
        <v>60</v>
      </c>
      <c r="H63" s="32" t="s">
        <v>64</v>
      </c>
      <c r="I63" s="33">
        <v>100</v>
      </c>
      <c r="J63" s="58"/>
      <c r="K63" s="7">
        <v>1</v>
      </c>
      <c r="L63" s="34"/>
      <c r="M63" s="35"/>
      <c r="N63" s="36">
        <f>IF(M63&gt;0,ROUND(L63/M63,4),0)</f>
        <v>0</v>
      </c>
      <c r="O63" s="37"/>
      <c r="P63" s="38"/>
      <c r="Q63" s="36">
        <f>ROUND(ROUND(N63,4)*(1-O63),4)</f>
        <v>0</v>
      </c>
      <c r="R63" s="36">
        <f>ROUND(ROUND(Q63,4)*(1+P63),4)</f>
        <v>0</v>
      </c>
      <c r="S63" s="36">
        <f>ROUND($I63*Q63,4)</f>
        <v>0</v>
      </c>
      <c r="T63" s="36">
        <f>ROUND($I63*R63,4)</f>
        <v>0</v>
      </c>
      <c r="U63" s="39"/>
      <c r="V63" s="39"/>
      <c r="W63" s="39"/>
      <c r="X63" s="40"/>
    </row>
    <row r="64" spans="1:24" ht="26.25" thickBot="1" x14ac:dyDescent="0.3">
      <c r="A64" s="55" t="s">
        <v>60</v>
      </c>
      <c r="B64" s="9">
        <v>4</v>
      </c>
      <c r="C64" s="41" t="s">
        <v>200</v>
      </c>
      <c r="D64" s="41" t="s">
        <v>201</v>
      </c>
      <c r="E64" s="41" t="s">
        <v>60</v>
      </c>
      <c r="F64" s="41" t="s">
        <v>60</v>
      </c>
      <c r="G64" s="41" t="s">
        <v>60</v>
      </c>
      <c r="H64" s="42" t="s">
        <v>64</v>
      </c>
      <c r="I64" s="43">
        <v>20</v>
      </c>
      <c r="J64" s="59"/>
      <c r="K64" s="9">
        <v>1</v>
      </c>
      <c r="L64" s="44"/>
      <c r="M64" s="45"/>
      <c r="N64" s="46">
        <f>IF(M64&gt;0,ROUND(L64/M64,4),0)</f>
        <v>0</v>
      </c>
      <c r="O64" s="47"/>
      <c r="P64" s="48"/>
      <c r="Q64" s="46">
        <f>ROUND(ROUND(N64,4)*(1-O64),4)</f>
        <v>0</v>
      </c>
      <c r="R64" s="46">
        <f>ROUND(ROUND(Q64,4)*(1+P64),4)</f>
        <v>0</v>
      </c>
      <c r="S64" s="46">
        <f>ROUND($I64*Q64,4)</f>
        <v>0</v>
      </c>
      <c r="T64" s="46">
        <f>ROUND($I64*R64,4)</f>
        <v>0</v>
      </c>
      <c r="U64" s="49"/>
      <c r="V64" s="49"/>
      <c r="W64" s="49"/>
      <c r="X64" s="50"/>
    </row>
    <row r="65" spans="18:20" ht="13.5" thickBot="1" x14ac:dyDescent="0.3">
      <c r="R65" s="60" t="s">
        <v>67</v>
      </c>
      <c r="S65" s="61">
        <f>SUM(S61:S64)</f>
        <v>0</v>
      </c>
      <c r="T65" s="62">
        <f>SUM(T61:T64)</f>
        <v>0</v>
      </c>
    </row>
  </sheetData>
  <sheetProtection algorithmName="SHA-512" hashValue="Lm4G1UY+1C1NYAIwnn7ReCY/QO6sVe7kORwOizB8r8koxoWD0oeMjwAYypPmMXsqh3AhGZl22xQ85n/BAB+Rlw==" saltValue="2tXApiE4pz34mSPryZIJDg==" spinCount="100000" sheet="1" objects="1" scenarios="1"/>
  <pageMargins left="0.78740157021416557" right="0.78740157021416557" top="0.78740157021416557" bottom="0.78740157021416557" header="0.59055116441514754" footer="0.59055116441514754"/>
  <pageSetup paperSize="9" scale="37" fitToHeight="0" pageOrder="overThenDown" orientation="landscape" r:id="rId1"/>
  <headerFooter>
    <oddHeader>&amp;ROBR-8A</oddHeader>
    <oddFooter>&amp;LJN št. 16-02/15, 1. obdobje: 1.8.2015 - 31.7.2016&amp;RStran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141"/>
  <sheetViews>
    <sheetView topLeftCell="B1" workbookViewId="0"/>
  </sheetViews>
  <sheetFormatPr defaultRowHeight="12.75" x14ac:dyDescent="0.25"/>
  <cols>
    <col min="1" max="1" width="15.7109375" style="1" hidden="1" customWidth="1"/>
    <col min="2" max="2" width="7.28515625" style="1" customWidth="1"/>
    <col min="3" max="3" width="46.85546875" style="1" customWidth="1"/>
    <col min="4" max="4" width="41.7109375" style="1" customWidth="1"/>
    <col min="5" max="5" width="48.85546875" style="1" customWidth="1"/>
    <col min="6" max="6" width="25" style="1" customWidth="1"/>
    <col min="7" max="7" width="56.42578125" style="1" customWidth="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202</v>
      </c>
      <c r="C5" s="14" t="s">
        <v>203</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204</v>
      </c>
      <c r="D11" s="17"/>
      <c r="E11" s="17"/>
      <c r="F11" s="17"/>
      <c r="G11" s="17"/>
      <c r="H11" s="17" t="s">
        <v>85</v>
      </c>
      <c r="I11" s="17"/>
      <c r="J11" s="4"/>
      <c r="K11" s="3"/>
      <c r="L11" s="17" t="s">
        <v>205</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ht="51" x14ac:dyDescent="0.25">
      <c r="A13" s="53" t="s">
        <v>60</v>
      </c>
      <c r="B13" s="5">
        <v>1</v>
      </c>
      <c r="C13" s="21" t="s">
        <v>206</v>
      </c>
      <c r="D13" s="21" t="s">
        <v>207</v>
      </c>
      <c r="E13" s="21" t="s">
        <v>208</v>
      </c>
      <c r="F13" s="21" t="s">
        <v>209</v>
      </c>
      <c r="G13" s="21" t="s">
        <v>210</v>
      </c>
      <c r="H13" s="22" t="s">
        <v>64</v>
      </c>
      <c r="I13" s="23">
        <v>11500</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ht="51.75" thickBot="1" x14ac:dyDescent="0.3">
      <c r="A14" s="55" t="s">
        <v>60</v>
      </c>
      <c r="B14" s="9">
        <v>2</v>
      </c>
      <c r="C14" s="41" t="s">
        <v>211</v>
      </c>
      <c r="D14" s="41" t="s">
        <v>207</v>
      </c>
      <c r="E14" s="41" t="s">
        <v>208</v>
      </c>
      <c r="F14" s="41" t="s">
        <v>209</v>
      </c>
      <c r="G14" s="41" t="s">
        <v>210</v>
      </c>
      <c r="H14" s="42" t="s">
        <v>64</v>
      </c>
      <c r="I14" s="43">
        <v>5000</v>
      </c>
      <c r="J14" s="59"/>
      <c r="K14" s="9">
        <v>1</v>
      </c>
      <c r="L14" s="44"/>
      <c r="M14" s="45"/>
      <c r="N14" s="46">
        <f>IF(M14&gt;0,ROUND(L14/M14,4),0)</f>
        <v>0</v>
      </c>
      <c r="O14" s="47"/>
      <c r="P14" s="48"/>
      <c r="Q14" s="46">
        <f>ROUND(ROUND(N14,4)*(1-O14),4)</f>
        <v>0</v>
      </c>
      <c r="R14" s="46">
        <f>ROUND(ROUND(Q14,4)*(1+P14),4)</f>
        <v>0</v>
      </c>
      <c r="S14" s="46">
        <f>ROUND($I14*Q14,4)</f>
        <v>0</v>
      </c>
      <c r="T14" s="46">
        <f>ROUND($I14*R14,4)</f>
        <v>0</v>
      </c>
      <c r="U14" s="49"/>
      <c r="V14" s="49"/>
      <c r="W14" s="49"/>
      <c r="X14" s="50"/>
    </row>
    <row r="15" spans="1:24" ht="13.5" thickBot="1" x14ac:dyDescent="0.3">
      <c r="R15" s="60" t="s">
        <v>67</v>
      </c>
      <c r="S15" s="61">
        <f>SUM(S13:S14)</f>
        <v>0</v>
      </c>
      <c r="T15" s="62">
        <f>SUM(T13:T14)</f>
        <v>0</v>
      </c>
    </row>
    <row r="17" spans="1:24" ht="13.5" thickBot="1" x14ac:dyDescent="0.3"/>
    <row r="18" spans="1:24" ht="13.5" thickBot="1" x14ac:dyDescent="0.3">
      <c r="A18" s="51" t="s">
        <v>31</v>
      </c>
      <c r="B18" s="56" t="s">
        <v>68</v>
      </c>
      <c r="C18" s="17" t="s">
        <v>212</v>
      </c>
      <c r="D18" s="17"/>
      <c r="E18" s="17"/>
      <c r="F18" s="17"/>
      <c r="G18" s="17"/>
      <c r="H18" s="17" t="s">
        <v>85</v>
      </c>
      <c r="I18" s="17"/>
      <c r="J18" s="4"/>
      <c r="K18" s="3"/>
      <c r="L18" s="17" t="s">
        <v>213</v>
      </c>
      <c r="M18" s="17"/>
      <c r="N18" s="17"/>
      <c r="O18" s="17"/>
      <c r="P18" s="17"/>
      <c r="Q18" s="17"/>
      <c r="R18" s="17"/>
      <c r="S18" s="17"/>
      <c r="T18" s="17"/>
      <c r="U18" s="17"/>
      <c r="V18" s="17"/>
      <c r="W18" s="17"/>
      <c r="X18" s="4"/>
    </row>
    <row r="19" spans="1:24" ht="51.75" thickBot="1" x14ac:dyDescent="0.3">
      <c r="A19" s="52" t="s">
        <v>36</v>
      </c>
      <c r="B19" s="18" t="s">
        <v>37</v>
      </c>
      <c r="C19" s="19" t="s">
        <v>38</v>
      </c>
      <c r="D19" s="19" t="s">
        <v>39</v>
      </c>
      <c r="E19" s="19" t="s">
        <v>40</v>
      </c>
      <c r="F19" s="19" t="s">
        <v>41</v>
      </c>
      <c r="G19" s="19" t="s">
        <v>42</v>
      </c>
      <c r="H19" s="19" t="s">
        <v>43</v>
      </c>
      <c r="I19" s="19" t="s">
        <v>44</v>
      </c>
      <c r="J19" s="20" t="s">
        <v>45</v>
      </c>
      <c r="K19" s="18" t="s">
        <v>46</v>
      </c>
      <c r="L19" s="19" t="s">
        <v>47</v>
      </c>
      <c r="M19" s="19" t="s">
        <v>48</v>
      </c>
      <c r="N19" s="19" t="s">
        <v>49</v>
      </c>
      <c r="O19" s="19" t="s">
        <v>50</v>
      </c>
      <c r="P19" s="19" t="s">
        <v>51</v>
      </c>
      <c r="Q19" s="19" t="s">
        <v>52</v>
      </c>
      <c r="R19" s="19" t="s">
        <v>53</v>
      </c>
      <c r="S19" s="19" t="s">
        <v>54</v>
      </c>
      <c r="T19" s="19" t="s">
        <v>55</v>
      </c>
      <c r="U19" s="19" t="s">
        <v>56</v>
      </c>
      <c r="V19" s="19" t="s">
        <v>57</v>
      </c>
      <c r="W19" s="19" t="s">
        <v>58</v>
      </c>
      <c r="X19" s="20" t="s">
        <v>59</v>
      </c>
    </row>
    <row r="20" spans="1:24" x14ac:dyDescent="0.25">
      <c r="A20" s="53" t="s">
        <v>60</v>
      </c>
      <c r="B20" s="5">
        <v>1</v>
      </c>
      <c r="C20" s="21" t="s">
        <v>214</v>
      </c>
      <c r="D20" s="21" t="s">
        <v>215</v>
      </c>
      <c r="E20" s="21" t="s">
        <v>216</v>
      </c>
      <c r="F20" s="21" t="s">
        <v>60</v>
      </c>
      <c r="G20" s="21" t="s">
        <v>60</v>
      </c>
      <c r="H20" s="22" t="s">
        <v>64</v>
      </c>
      <c r="I20" s="23">
        <v>7000</v>
      </c>
      <c r="J20" s="57"/>
      <c r="K20" s="5">
        <v>1</v>
      </c>
      <c r="L20" s="24"/>
      <c r="M20" s="25"/>
      <c r="N20" s="26">
        <f>IF(M20&gt;0,ROUND(L20/M20,4),0)</f>
        <v>0</v>
      </c>
      <c r="O20" s="27"/>
      <c r="P20" s="28"/>
      <c r="Q20" s="26">
        <f>ROUND(ROUND(N20,4)*(1-O20),4)</f>
        <v>0</v>
      </c>
      <c r="R20" s="26">
        <f>ROUND(ROUND(Q20,4)*(1+P20),4)</f>
        <v>0</v>
      </c>
      <c r="S20" s="26">
        <f>ROUND($I20*Q20,4)</f>
        <v>0</v>
      </c>
      <c r="T20" s="26">
        <f>ROUND($I20*R20,4)</f>
        <v>0</v>
      </c>
      <c r="U20" s="29"/>
      <c r="V20" s="29"/>
      <c r="W20" s="29"/>
      <c r="X20" s="30"/>
    </row>
    <row r="21" spans="1:24" ht="13.5" thickBot="1" x14ac:dyDescent="0.3">
      <c r="A21" s="55" t="s">
        <v>60</v>
      </c>
      <c r="B21" s="9">
        <v>2</v>
      </c>
      <c r="C21" s="41" t="s">
        <v>217</v>
      </c>
      <c r="D21" s="41" t="s">
        <v>215</v>
      </c>
      <c r="E21" s="41" t="s">
        <v>216</v>
      </c>
      <c r="F21" s="41" t="s">
        <v>60</v>
      </c>
      <c r="G21" s="41" t="s">
        <v>60</v>
      </c>
      <c r="H21" s="42" t="s">
        <v>64</v>
      </c>
      <c r="I21" s="43">
        <v>9000</v>
      </c>
      <c r="J21" s="59"/>
      <c r="K21" s="9">
        <v>1</v>
      </c>
      <c r="L21" s="44"/>
      <c r="M21" s="45"/>
      <c r="N21" s="46">
        <f>IF(M21&gt;0,ROUND(L21/M21,4),0)</f>
        <v>0</v>
      </c>
      <c r="O21" s="47"/>
      <c r="P21" s="48"/>
      <c r="Q21" s="46">
        <f>ROUND(ROUND(N21,4)*(1-O21),4)</f>
        <v>0</v>
      </c>
      <c r="R21" s="46">
        <f>ROUND(ROUND(Q21,4)*(1+P21),4)</f>
        <v>0</v>
      </c>
      <c r="S21" s="46">
        <f>ROUND($I21*Q21,4)</f>
        <v>0</v>
      </c>
      <c r="T21" s="46">
        <f>ROUND($I21*R21,4)</f>
        <v>0</v>
      </c>
      <c r="U21" s="49"/>
      <c r="V21" s="49"/>
      <c r="W21" s="49"/>
      <c r="X21" s="50"/>
    </row>
    <row r="22" spans="1:24" ht="13.5" thickBot="1" x14ac:dyDescent="0.3">
      <c r="R22" s="60" t="s">
        <v>67</v>
      </c>
      <c r="S22" s="61">
        <f>SUM(S20:S21)</f>
        <v>0</v>
      </c>
      <c r="T22" s="62">
        <f>SUM(T20:T21)</f>
        <v>0</v>
      </c>
    </row>
    <row r="24" spans="1:24" ht="13.5" thickBot="1" x14ac:dyDescent="0.3"/>
    <row r="25" spans="1:24" ht="13.5" thickBot="1" x14ac:dyDescent="0.3">
      <c r="A25" s="51" t="s">
        <v>31</v>
      </c>
      <c r="B25" s="56" t="s">
        <v>74</v>
      </c>
      <c r="C25" s="17" t="s">
        <v>218</v>
      </c>
      <c r="D25" s="17"/>
      <c r="E25" s="17"/>
      <c r="F25" s="17"/>
      <c r="G25" s="17"/>
      <c r="H25" s="17" t="s">
        <v>85</v>
      </c>
      <c r="I25" s="17"/>
      <c r="J25" s="4"/>
      <c r="K25" s="3"/>
      <c r="L25" s="17" t="s">
        <v>219</v>
      </c>
      <c r="M25" s="17"/>
      <c r="N25" s="17"/>
      <c r="O25" s="17"/>
      <c r="P25" s="17"/>
      <c r="Q25" s="17"/>
      <c r="R25" s="17"/>
      <c r="S25" s="17"/>
      <c r="T25" s="17"/>
      <c r="U25" s="17"/>
      <c r="V25" s="17"/>
      <c r="W25" s="17"/>
      <c r="X25" s="4"/>
    </row>
    <row r="26" spans="1:24" ht="51.75" thickBot="1" x14ac:dyDescent="0.3">
      <c r="A26" s="52" t="s">
        <v>36</v>
      </c>
      <c r="B26" s="18" t="s">
        <v>37</v>
      </c>
      <c r="C26" s="19" t="s">
        <v>38</v>
      </c>
      <c r="D26" s="19" t="s">
        <v>39</v>
      </c>
      <c r="E26" s="19" t="s">
        <v>40</v>
      </c>
      <c r="F26" s="19" t="s">
        <v>41</v>
      </c>
      <c r="G26" s="19" t="s">
        <v>42</v>
      </c>
      <c r="H26" s="19" t="s">
        <v>43</v>
      </c>
      <c r="I26" s="19" t="s">
        <v>44</v>
      </c>
      <c r="J26" s="20" t="s">
        <v>45</v>
      </c>
      <c r="K26" s="18" t="s">
        <v>46</v>
      </c>
      <c r="L26" s="19" t="s">
        <v>47</v>
      </c>
      <c r="M26" s="19" t="s">
        <v>48</v>
      </c>
      <c r="N26" s="19" t="s">
        <v>49</v>
      </c>
      <c r="O26" s="19" t="s">
        <v>50</v>
      </c>
      <c r="P26" s="19" t="s">
        <v>51</v>
      </c>
      <c r="Q26" s="19" t="s">
        <v>52</v>
      </c>
      <c r="R26" s="19" t="s">
        <v>53</v>
      </c>
      <c r="S26" s="19" t="s">
        <v>54</v>
      </c>
      <c r="T26" s="19" t="s">
        <v>55</v>
      </c>
      <c r="U26" s="19" t="s">
        <v>56</v>
      </c>
      <c r="V26" s="19" t="s">
        <v>57</v>
      </c>
      <c r="W26" s="19" t="s">
        <v>58</v>
      </c>
      <c r="X26" s="20" t="s">
        <v>59</v>
      </c>
    </row>
    <row r="27" spans="1:24" ht="76.5" x14ac:dyDescent="0.25">
      <c r="A27" s="53" t="s">
        <v>60</v>
      </c>
      <c r="B27" s="5">
        <v>1</v>
      </c>
      <c r="C27" s="21" t="s">
        <v>220</v>
      </c>
      <c r="D27" s="21" t="s">
        <v>221</v>
      </c>
      <c r="E27" s="21" t="s">
        <v>222</v>
      </c>
      <c r="F27" s="21" t="s">
        <v>223</v>
      </c>
      <c r="G27" s="21" t="s">
        <v>60</v>
      </c>
      <c r="H27" s="22" t="s">
        <v>64</v>
      </c>
      <c r="I27" s="23">
        <v>6700</v>
      </c>
      <c r="J27" s="57"/>
      <c r="K27" s="5">
        <v>1</v>
      </c>
      <c r="L27" s="24"/>
      <c r="M27" s="25"/>
      <c r="N27" s="26">
        <f>IF(M27&gt;0,ROUND(L27/M27,4),0)</f>
        <v>0</v>
      </c>
      <c r="O27" s="27"/>
      <c r="P27" s="28"/>
      <c r="Q27" s="26">
        <f>ROUND(ROUND(N27,4)*(1-O27),4)</f>
        <v>0</v>
      </c>
      <c r="R27" s="26">
        <f>ROUND(ROUND(Q27,4)*(1+P27),4)</f>
        <v>0</v>
      </c>
      <c r="S27" s="26">
        <f>ROUND($I27*Q27,4)</f>
        <v>0</v>
      </c>
      <c r="T27" s="26">
        <f>ROUND($I27*R27,4)</f>
        <v>0</v>
      </c>
      <c r="U27" s="29"/>
      <c r="V27" s="29"/>
      <c r="W27" s="29"/>
      <c r="X27" s="30"/>
    </row>
    <row r="28" spans="1:24" ht="76.5" x14ac:dyDescent="0.25">
      <c r="A28" s="54" t="s">
        <v>60</v>
      </c>
      <c r="B28" s="7">
        <v>2</v>
      </c>
      <c r="C28" s="31" t="s">
        <v>224</v>
      </c>
      <c r="D28" s="31" t="s">
        <v>221</v>
      </c>
      <c r="E28" s="31" t="s">
        <v>222</v>
      </c>
      <c r="F28" s="31" t="s">
        <v>223</v>
      </c>
      <c r="G28" s="31" t="s">
        <v>60</v>
      </c>
      <c r="H28" s="32" t="s">
        <v>64</v>
      </c>
      <c r="I28" s="33">
        <v>7000</v>
      </c>
      <c r="J28" s="58"/>
      <c r="K28" s="7">
        <v>1</v>
      </c>
      <c r="L28" s="34"/>
      <c r="M28" s="35"/>
      <c r="N28" s="36">
        <f>IF(M28&gt;0,ROUND(L28/M28,4),0)</f>
        <v>0</v>
      </c>
      <c r="O28" s="37"/>
      <c r="P28" s="38"/>
      <c r="Q28" s="36">
        <f>ROUND(ROUND(N28,4)*(1-O28),4)</f>
        <v>0</v>
      </c>
      <c r="R28" s="36">
        <f>ROUND(ROUND(Q28,4)*(1+P28),4)</f>
        <v>0</v>
      </c>
      <c r="S28" s="36">
        <f>ROUND($I28*Q28,4)</f>
        <v>0</v>
      </c>
      <c r="T28" s="36">
        <f>ROUND($I28*R28,4)</f>
        <v>0</v>
      </c>
      <c r="U28" s="39"/>
      <c r="V28" s="39"/>
      <c r="W28" s="39"/>
      <c r="X28" s="40"/>
    </row>
    <row r="29" spans="1:24" ht="77.25" thickBot="1" x14ac:dyDescent="0.3">
      <c r="A29" s="55" t="s">
        <v>60</v>
      </c>
      <c r="B29" s="9">
        <v>3</v>
      </c>
      <c r="C29" s="41" t="s">
        <v>225</v>
      </c>
      <c r="D29" s="41" t="s">
        <v>221</v>
      </c>
      <c r="E29" s="41" t="s">
        <v>222</v>
      </c>
      <c r="F29" s="41" t="s">
        <v>223</v>
      </c>
      <c r="G29" s="41" t="s">
        <v>60</v>
      </c>
      <c r="H29" s="42" t="s">
        <v>64</v>
      </c>
      <c r="I29" s="43">
        <v>5600</v>
      </c>
      <c r="J29" s="59"/>
      <c r="K29" s="9">
        <v>1</v>
      </c>
      <c r="L29" s="44"/>
      <c r="M29" s="45"/>
      <c r="N29" s="46">
        <f>IF(M29&gt;0,ROUND(L29/M29,4),0)</f>
        <v>0</v>
      </c>
      <c r="O29" s="47"/>
      <c r="P29" s="48"/>
      <c r="Q29" s="46">
        <f>ROUND(ROUND(N29,4)*(1-O29),4)</f>
        <v>0</v>
      </c>
      <c r="R29" s="46">
        <f>ROUND(ROUND(Q29,4)*(1+P29),4)</f>
        <v>0</v>
      </c>
      <c r="S29" s="46">
        <f>ROUND($I29*Q29,4)</f>
        <v>0</v>
      </c>
      <c r="T29" s="46">
        <f>ROUND($I29*R29,4)</f>
        <v>0</v>
      </c>
      <c r="U29" s="49"/>
      <c r="V29" s="49"/>
      <c r="W29" s="49"/>
      <c r="X29" s="50"/>
    </row>
    <row r="30" spans="1:24" ht="13.5" thickBot="1" x14ac:dyDescent="0.3">
      <c r="R30" s="60" t="s">
        <v>67</v>
      </c>
      <c r="S30" s="61">
        <f>SUM(S27:S29)</f>
        <v>0</v>
      </c>
      <c r="T30" s="62">
        <f>SUM(T27:T29)</f>
        <v>0</v>
      </c>
    </row>
    <row r="32" spans="1:24" ht="13.5" thickBot="1" x14ac:dyDescent="0.3"/>
    <row r="33" spans="1:24" ht="13.5" thickBot="1" x14ac:dyDescent="0.3">
      <c r="A33" s="51" t="s">
        <v>31</v>
      </c>
      <c r="B33" s="56" t="s">
        <v>78</v>
      </c>
      <c r="C33" s="17" t="s">
        <v>226</v>
      </c>
      <c r="D33" s="17"/>
      <c r="E33" s="17"/>
      <c r="F33" s="17"/>
      <c r="G33" s="17"/>
      <c r="H33" s="17" t="s">
        <v>34</v>
      </c>
      <c r="I33" s="17"/>
      <c r="J33" s="4"/>
      <c r="K33" s="3"/>
      <c r="L33" s="17" t="s">
        <v>227</v>
      </c>
      <c r="M33" s="17"/>
      <c r="N33" s="17"/>
      <c r="O33" s="17"/>
      <c r="P33" s="17"/>
      <c r="Q33" s="17"/>
      <c r="R33" s="17"/>
      <c r="S33" s="17"/>
      <c r="T33" s="17"/>
      <c r="U33" s="17"/>
      <c r="V33" s="17"/>
      <c r="W33" s="17"/>
      <c r="X33" s="4"/>
    </row>
    <row r="34" spans="1:24" ht="51.75" thickBot="1" x14ac:dyDescent="0.3">
      <c r="A34" s="52" t="s">
        <v>36</v>
      </c>
      <c r="B34" s="18" t="s">
        <v>37</v>
      </c>
      <c r="C34" s="19" t="s">
        <v>38</v>
      </c>
      <c r="D34" s="19" t="s">
        <v>39</v>
      </c>
      <c r="E34" s="19" t="s">
        <v>40</v>
      </c>
      <c r="F34" s="19" t="s">
        <v>41</v>
      </c>
      <c r="G34" s="19" t="s">
        <v>42</v>
      </c>
      <c r="H34" s="19" t="s">
        <v>43</v>
      </c>
      <c r="I34" s="19" t="s">
        <v>44</v>
      </c>
      <c r="J34" s="20" t="s">
        <v>45</v>
      </c>
      <c r="K34" s="18" t="s">
        <v>46</v>
      </c>
      <c r="L34" s="19" t="s">
        <v>47</v>
      </c>
      <c r="M34" s="19" t="s">
        <v>48</v>
      </c>
      <c r="N34" s="19" t="s">
        <v>49</v>
      </c>
      <c r="O34" s="19" t="s">
        <v>50</v>
      </c>
      <c r="P34" s="19" t="s">
        <v>51</v>
      </c>
      <c r="Q34" s="19" t="s">
        <v>52</v>
      </c>
      <c r="R34" s="19" t="s">
        <v>53</v>
      </c>
      <c r="S34" s="19" t="s">
        <v>54</v>
      </c>
      <c r="T34" s="19" t="s">
        <v>55</v>
      </c>
      <c r="U34" s="19" t="s">
        <v>56</v>
      </c>
      <c r="V34" s="19" t="s">
        <v>57</v>
      </c>
      <c r="W34" s="19" t="s">
        <v>58</v>
      </c>
      <c r="X34" s="20" t="s">
        <v>59</v>
      </c>
    </row>
    <row r="35" spans="1:24" ht="38.25" x14ac:dyDescent="0.25">
      <c r="A35" s="53" t="s">
        <v>60</v>
      </c>
      <c r="B35" s="5">
        <v>1</v>
      </c>
      <c r="C35" s="21" t="s">
        <v>228</v>
      </c>
      <c r="D35" s="21" t="s">
        <v>229</v>
      </c>
      <c r="E35" s="21" t="s">
        <v>230</v>
      </c>
      <c r="F35" s="21" t="s">
        <v>231</v>
      </c>
      <c r="G35" s="21" t="s">
        <v>232</v>
      </c>
      <c r="H35" s="22" t="s">
        <v>233</v>
      </c>
      <c r="I35" s="23">
        <v>1000</v>
      </c>
      <c r="J35" s="57"/>
      <c r="K35" s="5">
        <v>1</v>
      </c>
      <c r="L35" s="24"/>
      <c r="M35" s="25"/>
      <c r="N35" s="26">
        <f>IF(M35&gt;0,ROUND(L35/M35,4),0)</f>
        <v>0</v>
      </c>
      <c r="O35" s="27"/>
      <c r="P35" s="28"/>
      <c r="Q35" s="26">
        <f>ROUND(ROUND(N35,4)*(1-O35),4)</f>
        <v>0</v>
      </c>
      <c r="R35" s="26">
        <f>ROUND(ROUND(Q35,4)*(1+P35),4)</f>
        <v>0</v>
      </c>
      <c r="S35" s="26">
        <f>ROUND($I35*Q35,4)</f>
        <v>0</v>
      </c>
      <c r="T35" s="26">
        <f>ROUND($I35*R35,4)</f>
        <v>0</v>
      </c>
      <c r="U35" s="29"/>
      <c r="V35" s="29"/>
      <c r="W35" s="29"/>
      <c r="X35" s="30"/>
    </row>
    <row r="36" spans="1:24" ht="38.25" x14ac:dyDescent="0.25">
      <c r="A36" s="54" t="s">
        <v>60</v>
      </c>
      <c r="B36" s="7">
        <v>2</v>
      </c>
      <c r="C36" s="31" t="s">
        <v>234</v>
      </c>
      <c r="D36" s="31" t="s">
        <v>235</v>
      </c>
      <c r="E36" s="31" t="s">
        <v>230</v>
      </c>
      <c r="F36" s="31" t="s">
        <v>231</v>
      </c>
      <c r="G36" s="31" t="s">
        <v>232</v>
      </c>
      <c r="H36" s="32" t="s">
        <v>233</v>
      </c>
      <c r="I36" s="33">
        <v>5400</v>
      </c>
      <c r="J36" s="58"/>
      <c r="K36" s="7">
        <v>1</v>
      </c>
      <c r="L36" s="34"/>
      <c r="M36" s="35"/>
      <c r="N36" s="36">
        <f>IF(M36&gt;0,ROUND(L36/M36,4),0)</f>
        <v>0</v>
      </c>
      <c r="O36" s="37"/>
      <c r="P36" s="38"/>
      <c r="Q36" s="36">
        <f>ROUND(ROUND(N36,4)*(1-O36),4)</f>
        <v>0</v>
      </c>
      <c r="R36" s="36">
        <f>ROUND(ROUND(Q36,4)*(1+P36),4)</f>
        <v>0</v>
      </c>
      <c r="S36" s="36">
        <f>ROUND($I36*Q36,4)</f>
        <v>0</v>
      </c>
      <c r="T36" s="36">
        <f>ROUND($I36*R36,4)</f>
        <v>0</v>
      </c>
      <c r="U36" s="39"/>
      <c r="V36" s="39"/>
      <c r="W36" s="39"/>
      <c r="X36" s="40"/>
    </row>
    <row r="37" spans="1:24" ht="38.25" x14ac:dyDescent="0.25">
      <c r="A37" s="54" t="s">
        <v>60</v>
      </c>
      <c r="B37" s="7">
        <v>3</v>
      </c>
      <c r="C37" s="31" t="s">
        <v>236</v>
      </c>
      <c r="D37" s="31" t="s">
        <v>237</v>
      </c>
      <c r="E37" s="31" t="s">
        <v>230</v>
      </c>
      <c r="F37" s="31" t="s">
        <v>231</v>
      </c>
      <c r="G37" s="31" t="s">
        <v>232</v>
      </c>
      <c r="H37" s="32" t="s">
        <v>233</v>
      </c>
      <c r="I37" s="33">
        <v>4600</v>
      </c>
      <c r="J37" s="58"/>
      <c r="K37" s="7">
        <v>1</v>
      </c>
      <c r="L37" s="34"/>
      <c r="M37" s="35"/>
      <c r="N37" s="36">
        <f>IF(M37&gt;0,ROUND(L37/M37,4),0)</f>
        <v>0</v>
      </c>
      <c r="O37" s="37"/>
      <c r="P37" s="38"/>
      <c r="Q37" s="36">
        <f>ROUND(ROUND(N37,4)*(1-O37),4)</f>
        <v>0</v>
      </c>
      <c r="R37" s="36">
        <f>ROUND(ROUND(Q37,4)*(1+P37),4)</f>
        <v>0</v>
      </c>
      <c r="S37" s="36">
        <f>ROUND($I37*Q37,4)</f>
        <v>0</v>
      </c>
      <c r="T37" s="36">
        <f>ROUND($I37*R37,4)</f>
        <v>0</v>
      </c>
      <c r="U37" s="39"/>
      <c r="V37" s="39"/>
      <c r="W37" s="39"/>
      <c r="X37" s="40"/>
    </row>
    <row r="38" spans="1:24" ht="38.25" x14ac:dyDescent="0.25">
      <c r="A38" s="54" t="s">
        <v>60</v>
      </c>
      <c r="B38" s="7">
        <v>4</v>
      </c>
      <c r="C38" s="31" t="s">
        <v>238</v>
      </c>
      <c r="D38" s="31" t="s">
        <v>239</v>
      </c>
      <c r="E38" s="31" t="s">
        <v>230</v>
      </c>
      <c r="F38" s="31" t="s">
        <v>231</v>
      </c>
      <c r="G38" s="31" t="s">
        <v>232</v>
      </c>
      <c r="H38" s="32" t="s">
        <v>233</v>
      </c>
      <c r="I38" s="33">
        <v>5200</v>
      </c>
      <c r="J38" s="58"/>
      <c r="K38" s="7">
        <v>1</v>
      </c>
      <c r="L38" s="34"/>
      <c r="M38" s="35"/>
      <c r="N38" s="36">
        <f>IF(M38&gt;0,ROUND(L38/M38,4),0)</f>
        <v>0</v>
      </c>
      <c r="O38" s="37"/>
      <c r="P38" s="38"/>
      <c r="Q38" s="36">
        <f>ROUND(ROUND(N38,4)*(1-O38),4)</f>
        <v>0</v>
      </c>
      <c r="R38" s="36">
        <f>ROUND(ROUND(Q38,4)*(1+P38),4)</f>
        <v>0</v>
      </c>
      <c r="S38" s="36">
        <f>ROUND($I38*Q38,4)</f>
        <v>0</v>
      </c>
      <c r="T38" s="36">
        <f>ROUND($I38*R38,4)</f>
        <v>0</v>
      </c>
      <c r="U38" s="39"/>
      <c r="V38" s="39"/>
      <c r="W38" s="39"/>
      <c r="X38" s="40"/>
    </row>
    <row r="39" spans="1:24" ht="38.25" x14ac:dyDescent="0.25">
      <c r="A39" s="54" t="s">
        <v>60</v>
      </c>
      <c r="B39" s="7">
        <v>5</v>
      </c>
      <c r="C39" s="31" t="s">
        <v>240</v>
      </c>
      <c r="D39" s="31" t="s">
        <v>241</v>
      </c>
      <c r="E39" s="31" t="s">
        <v>230</v>
      </c>
      <c r="F39" s="31" t="s">
        <v>231</v>
      </c>
      <c r="G39" s="31" t="s">
        <v>232</v>
      </c>
      <c r="H39" s="32" t="s">
        <v>233</v>
      </c>
      <c r="I39" s="33">
        <v>17200</v>
      </c>
      <c r="J39" s="58"/>
      <c r="K39" s="7">
        <v>1</v>
      </c>
      <c r="L39" s="34"/>
      <c r="M39" s="35"/>
      <c r="N39" s="36">
        <f>IF(M39&gt;0,ROUND(L39/M39,4),0)</f>
        <v>0</v>
      </c>
      <c r="O39" s="37"/>
      <c r="P39" s="38"/>
      <c r="Q39" s="36">
        <f>ROUND(ROUND(N39,4)*(1-O39),4)</f>
        <v>0</v>
      </c>
      <c r="R39" s="36">
        <f>ROUND(ROUND(Q39,4)*(1+P39),4)</f>
        <v>0</v>
      </c>
      <c r="S39" s="36">
        <f>ROUND($I39*Q39,4)</f>
        <v>0</v>
      </c>
      <c r="T39" s="36">
        <f>ROUND($I39*R39,4)</f>
        <v>0</v>
      </c>
      <c r="U39" s="39"/>
      <c r="V39" s="39"/>
      <c r="W39" s="39"/>
      <c r="X39" s="40"/>
    </row>
    <row r="40" spans="1:24" ht="38.25" x14ac:dyDescent="0.25">
      <c r="A40" s="54" t="s">
        <v>60</v>
      </c>
      <c r="B40" s="7">
        <v>6</v>
      </c>
      <c r="C40" s="31" t="s">
        <v>242</v>
      </c>
      <c r="D40" s="31" t="s">
        <v>243</v>
      </c>
      <c r="E40" s="31" t="s">
        <v>230</v>
      </c>
      <c r="F40" s="31" t="s">
        <v>231</v>
      </c>
      <c r="G40" s="31" t="s">
        <v>232</v>
      </c>
      <c r="H40" s="32" t="s">
        <v>233</v>
      </c>
      <c r="I40" s="33">
        <v>4600</v>
      </c>
      <c r="J40" s="58"/>
      <c r="K40" s="7">
        <v>1</v>
      </c>
      <c r="L40" s="34"/>
      <c r="M40" s="35"/>
      <c r="N40" s="36">
        <f>IF(M40&gt;0,ROUND(L40/M40,4),0)</f>
        <v>0</v>
      </c>
      <c r="O40" s="37"/>
      <c r="P40" s="38"/>
      <c r="Q40" s="36">
        <f>ROUND(ROUND(N40,4)*(1-O40),4)</f>
        <v>0</v>
      </c>
      <c r="R40" s="36">
        <f>ROUND(ROUND(Q40,4)*(1+P40),4)</f>
        <v>0</v>
      </c>
      <c r="S40" s="36">
        <f>ROUND($I40*Q40,4)</f>
        <v>0</v>
      </c>
      <c r="T40" s="36">
        <f>ROUND($I40*R40,4)</f>
        <v>0</v>
      </c>
      <c r="U40" s="39"/>
      <c r="V40" s="39"/>
      <c r="W40" s="39"/>
      <c r="X40" s="40"/>
    </row>
    <row r="41" spans="1:24" ht="38.25" x14ac:dyDescent="0.25">
      <c r="A41" s="54" t="s">
        <v>60</v>
      </c>
      <c r="B41" s="7">
        <v>7</v>
      </c>
      <c r="C41" s="31" t="s">
        <v>244</v>
      </c>
      <c r="D41" s="31" t="s">
        <v>245</v>
      </c>
      <c r="E41" s="31" t="s">
        <v>230</v>
      </c>
      <c r="F41" s="31" t="s">
        <v>231</v>
      </c>
      <c r="G41" s="31" t="s">
        <v>232</v>
      </c>
      <c r="H41" s="32" t="s">
        <v>233</v>
      </c>
      <c r="I41" s="33">
        <v>20</v>
      </c>
      <c r="J41" s="58"/>
      <c r="K41" s="7">
        <v>1</v>
      </c>
      <c r="L41" s="34"/>
      <c r="M41" s="35"/>
      <c r="N41" s="36">
        <f>IF(M41&gt;0,ROUND(L41/M41,4),0)</f>
        <v>0</v>
      </c>
      <c r="O41" s="37"/>
      <c r="P41" s="38"/>
      <c r="Q41" s="36">
        <f>ROUND(ROUND(N41,4)*(1-O41),4)</f>
        <v>0</v>
      </c>
      <c r="R41" s="36">
        <f>ROUND(ROUND(Q41,4)*(1+P41),4)</f>
        <v>0</v>
      </c>
      <c r="S41" s="36">
        <f>ROUND($I41*Q41,4)</f>
        <v>0</v>
      </c>
      <c r="T41" s="36">
        <f>ROUND($I41*R41,4)</f>
        <v>0</v>
      </c>
      <c r="U41" s="39"/>
      <c r="V41" s="39"/>
      <c r="W41" s="39"/>
      <c r="X41" s="40"/>
    </row>
    <row r="42" spans="1:24" ht="38.25" x14ac:dyDescent="0.25">
      <c r="A42" s="54" t="s">
        <v>60</v>
      </c>
      <c r="B42" s="7">
        <v>8</v>
      </c>
      <c r="C42" s="31" t="s">
        <v>246</v>
      </c>
      <c r="D42" s="31" t="s">
        <v>247</v>
      </c>
      <c r="E42" s="31" t="s">
        <v>230</v>
      </c>
      <c r="F42" s="31" t="s">
        <v>231</v>
      </c>
      <c r="G42" s="31" t="s">
        <v>232</v>
      </c>
      <c r="H42" s="32" t="s">
        <v>233</v>
      </c>
      <c r="I42" s="33">
        <v>20</v>
      </c>
      <c r="J42" s="58"/>
      <c r="K42" s="7">
        <v>1</v>
      </c>
      <c r="L42" s="34"/>
      <c r="M42" s="35"/>
      <c r="N42" s="36">
        <f>IF(M42&gt;0,ROUND(L42/M42,4),0)</f>
        <v>0</v>
      </c>
      <c r="O42" s="37"/>
      <c r="P42" s="38"/>
      <c r="Q42" s="36">
        <f>ROUND(ROUND(N42,4)*(1-O42),4)</f>
        <v>0</v>
      </c>
      <c r="R42" s="36">
        <f>ROUND(ROUND(Q42,4)*(1+P42),4)</f>
        <v>0</v>
      </c>
      <c r="S42" s="36">
        <f>ROUND($I42*Q42,4)</f>
        <v>0</v>
      </c>
      <c r="T42" s="36">
        <f>ROUND($I42*R42,4)</f>
        <v>0</v>
      </c>
      <c r="U42" s="39"/>
      <c r="V42" s="39"/>
      <c r="W42" s="39"/>
      <c r="X42" s="40"/>
    </row>
    <row r="43" spans="1:24" ht="39" thickBot="1" x14ac:dyDescent="0.3">
      <c r="A43" s="55" t="s">
        <v>60</v>
      </c>
      <c r="B43" s="9">
        <v>9</v>
      </c>
      <c r="C43" s="41" t="s">
        <v>248</v>
      </c>
      <c r="D43" s="41" t="s">
        <v>249</v>
      </c>
      <c r="E43" s="41" t="s">
        <v>230</v>
      </c>
      <c r="F43" s="41" t="s">
        <v>231</v>
      </c>
      <c r="G43" s="41" t="s">
        <v>232</v>
      </c>
      <c r="H43" s="42" t="s">
        <v>233</v>
      </c>
      <c r="I43" s="43">
        <v>10</v>
      </c>
      <c r="J43" s="59"/>
      <c r="K43" s="9">
        <v>1</v>
      </c>
      <c r="L43" s="44"/>
      <c r="M43" s="45"/>
      <c r="N43" s="46">
        <f>IF(M43&gt;0,ROUND(L43/M43,4),0)</f>
        <v>0</v>
      </c>
      <c r="O43" s="47"/>
      <c r="P43" s="48"/>
      <c r="Q43" s="46">
        <f>ROUND(ROUND(N43,4)*(1-O43),4)</f>
        <v>0</v>
      </c>
      <c r="R43" s="46">
        <f>ROUND(ROUND(Q43,4)*(1+P43),4)</f>
        <v>0</v>
      </c>
      <c r="S43" s="46">
        <f>ROUND($I43*Q43,4)</f>
        <v>0</v>
      </c>
      <c r="T43" s="46">
        <f>ROUND($I43*R43,4)</f>
        <v>0</v>
      </c>
      <c r="U43" s="49"/>
      <c r="V43" s="49"/>
      <c r="W43" s="49"/>
      <c r="X43" s="50"/>
    </row>
    <row r="44" spans="1:24" ht="13.5" thickBot="1" x14ac:dyDescent="0.3">
      <c r="R44" s="60" t="s">
        <v>67</v>
      </c>
      <c r="S44" s="61">
        <f>SUM(S35:S43)</f>
        <v>0</v>
      </c>
      <c r="T44" s="62">
        <f>SUM(T35:T43)</f>
        <v>0</v>
      </c>
    </row>
    <row r="46" spans="1:24" ht="13.5" thickBot="1" x14ac:dyDescent="0.3"/>
    <row r="47" spans="1:24" ht="13.5" thickBot="1" x14ac:dyDescent="0.3">
      <c r="A47" s="51" t="s">
        <v>31</v>
      </c>
      <c r="B47" s="56" t="s">
        <v>83</v>
      </c>
      <c r="C47" s="17" t="s">
        <v>250</v>
      </c>
      <c r="D47" s="17"/>
      <c r="E47" s="17"/>
      <c r="F47" s="17"/>
      <c r="G47" s="17"/>
      <c r="H47" s="17" t="s">
        <v>34</v>
      </c>
      <c r="I47" s="17"/>
      <c r="J47" s="4"/>
      <c r="K47" s="3"/>
      <c r="L47" s="17" t="s">
        <v>251</v>
      </c>
      <c r="M47" s="17"/>
      <c r="N47" s="17"/>
      <c r="O47" s="17"/>
      <c r="P47" s="17"/>
      <c r="Q47" s="17"/>
      <c r="R47" s="17"/>
      <c r="S47" s="17"/>
      <c r="T47" s="17"/>
      <c r="U47" s="17"/>
      <c r="V47" s="17"/>
      <c r="W47" s="17"/>
      <c r="X47" s="4"/>
    </row>
    <row r="48" spans="1:24" ht="51.75" thickBot="1" x14ac:dyDescent="0.3">
      <c r="A48" s="52" t="s">
        <v>36</v>
      </c>
      <c r="B48" s="18" t="s">
        <v>37</v>
      </c>
      <c r="C48" s="19" t="s">
        <v>38</v>
      </c>
      <c r="D48" s="19" t="s">
        <v>39</v>
      </c>
      <c r="E48" s="19" t="s">
        <v>40</v>
      </c>
      <c r="F48" s="19" t="s">
        <v>41</v>
      </c>
      <c r="G48" s="19" t="s">
        <v>42</v>
      </c>
      <c r="H48" s="19" t="s">
        <v>43</v>
      </c>
      <c r="I48" s="19" t="s">
        <v>44</v>
      </c>
      <c r="J48" s="20" t="s">
        <v>45</v>
      </c>
      <c r="K48" s="18" t="s">
        <v>46</v>
      </c>
      <c r="L48" s="19" t="s">
        <v>47</v>
      </c>
      <c r="M48" s="19" t="s">
        <v>48</v>
      </c>
      <c r="N48" s="19" t="s">
        <v>49</v>
      </c>
      <c r="O48" s="19" t="s">
        <v>50</v>
      </c>
      <c r="P48" s="19" t="s">
        <v>51</v>
      </c>
      <c r="Q48" s="19" t="s">
        <v>52</v>
      </c>
      <c r="R48" s="19" t="s">
        <v>53</v>
      </c>
      <c r="S48" s="19" t="s">
        <v>54</v>
      </c>
      <c r="T48" s="19" t="s">
        <v>55</v>
      </c>
      <c r="U48" s="19" t="s">
        <v>56</v>
      </c>
      <c r="V48" s="19" t="s">
        <v>57</v>
      </c>
      <c r="W48" s="19" t="s">
        <v>58</v>
      </c>
      <c r="X48" s="20" t="s">
        <v>59</v>
      </c>
    </row>
    <row r="49" spans="1:24" ht="38.25" x14ac:dyDescent="0.25">
      <c r="A49" s="53" t="s">
        <v>60</v>
      </c>
      <c r="B49" s="5">
        <v>1</v>
      </c>
      <c r="C49" s="21" t="s">
        <v>252</v>
      </c>
      <c r="D49" s="21" t="s">
        <v>230</v>
      </c>
      <c r="E49" s="21" t="s">
        <v>231</v>
      </c>
      <c r="F49" s="21" t="s">
        <v>232</v>
      </c>
      <c r="G49" s="21" t="s">
        <v>60</v>
      </c>
      <c r="H49" s="22" t="s">
        <v>233</v>
      </c>
      <c r="I49" s="23">
        <v>3900</v>
      </c>
      <c r="J49" s="57"/>
      <c r="K49" s="5">
        <v>1</v>
      </c>
      <c r="L49" s="24"/>
      <c r="M49" s="25"/>
      <c r="N49" s="26">
        <f>IF(M49&gt;0,ROUND(L49/M49,4),0)</f>
        <v>0</v>
      </c>
      <c r="O49" s="27"/>
      <c r="P49" s="28"/>
      <c r="Q49" s="26">
        <f>ROUND(ROUND(N49,4)*(1-O49),4)</f>
        <v>0</v>
      </c>
      <c r="R49" s="26">
        <f>ROUND(ROUND(Q49,4)*(1+P49),4)</f>
        <v>0</v>
      </c>
      <c r="S49" s="26">
        <f>ROUND($I49*Q49,4)</f>
        <v>0</v>
      </c>
      <c r="T49" s="26">
        <f>ROUND($I49*R49,4)</f>
        <v>0</v>
      </c>
      <c r="U49" s="29"/>
      <c r="V49" s="29"/>
      <c r="W49" s="29"/>
      <c r="X49" s="30"/>
    </row>
    <row r="50" spans="1:24" ht="38.25" x14ac:dyDescent="0.25">
      <c r="A50" s="54" t="s">
        <v>60</v>
      </c>
      <c r="B50" s="7">
        <v>2</v>
      </c>
      <c r="C50" s="31" t="s">
        <v>253</v>
      </c>
      <c r="D50" s="31" t="s">
        <v>230</v>
      </c>
      <c r="E50" s="31" t="s">
        <v>231</v>
      </c>
      <c r="F50" s="31" t="s">
        <v>232</v>
      </c>
      <c r="G50" s="31" t="s">
        <v>60</v>
      </c>
      <c r="H50" s="32" t="s">
        <v>254</v>
      </c>
      <c r="I50" s="33">
        <v>5800</v>
      </c>
      <c r="J50" s="58"/>
      <c r="K50" s="7">
        <v>1</v>
      </c>
      <c r="L50" s="34"/>
      <c r="M50" s="35"/>
      <c r="N50" s="36">
        <f>IF(M50&gt;0,ROUND(L50/M50,4),0)</f>
        <v>0</v>
      </c>
      <c r="O50" s="37"/>
      <c r="P50" s="38"/>
      <c r="Q50" s="36">
        <f>ROUND(ROUND(N50,4)*(1-O50),4)</f>
        <v>0</v>
      </c>
      <c r="R50" s="36">
        <f>ROUND(ROUND(Q50,4)*(1+P50),4)</f>
        <v>0</v>
      </c>
      <c r="S50" s="36">
        <f>ROUND($I50*Q50,4)</f>
        <v>0</v>
      </c>
      <c r="T50" s="36">
        <f>ROUND($I50*R50,4)</f>
        <v>0</v>
      </c>
      <c r="U50" s="39"/>
      <c r="V50" s="39"/>
      <c r="W50" s="39"/>
      <c r="X50" s="40"/>
    </row>
    <row r="51" spans="1:24" ht="38.25" x14ac:dyDescent="0.25">
      <c r="A51" s="54" t="s">
        <v>60</v>
      </c>
      <c r="B51" s="7">
        <v>3</v>
      </c>
      <c r="C51" s="31" t="s">
        <v>255</v>
      </c>
      <c r="D51" s="31" t="s">
        <v>230</v>
      </c>
      <c r="E51" s="31" t="s">
        <v>231</v>
      </c>
      <c r="F51" s="31" t="s">
        <v>232</v>
      </c>
      <c r="G51" s="31" t="s">
        <v>60</v>
      </c>
      <c r="H51" s="32" t="s">
        <v>233</v>
      </c>
      <c r="I51" s="33">
        <v>6400</v>
      </c>
      <c r="J51" s="58"/>
      <c r="K51" s="7">
        <v>1</v>
      </c>
      <c r="L51" s="34"/>
      <c r="M51" s="35"/>
      <c r="N51" s="36">
        <f>IF(M51&gt;0,ROUND(L51/M51,4),0)</f>
        <v>0</v>
      </c>
      <c r="O51" s="37"/>
      <c r="P51" s="38"/>
      <c r="Q51" s="36">
        <f>ROUND(ROUND(N51,4)*(1-O51),4)</f>
        <v>0</v>
      </c>
      <c r="R51" s="36">
        <f>ROUND(ROUND(Q51,4)*(1+P51),4)</f>
        <v>0</v>
      </c>
      <c r="S51" s="36">
        <f>ROUND($I51*Q51,4)</f>
        <v>0</v>
      </c>
      <c r="T51" s="36">
        <f>ROUND($I51*R51,4)</f>
        <v>0</v>
      </c>
      <c r="U51" s="39"/>
      <c r="V51" s="39"/>
      <c r="W51" s="39"/>
      <c r="X51" s="40"/>
    </row>
    <row r="52" spans="1:24" ht="38.25" x14ac:dyDescent="0.25">
      <c r="A52" s="54" t="s">
        <v>60</v>
      </c>
      <c r="B52" s="7">
        <v>4</v>
      </c>
      <c r="C52" s="31" t="s">
        <v>256</v>
      </c>
      <c r="D52" s="31" t="s">
        <v>230</v>
      </c>
      <c r="E52" s="31" t="s">
        <v>231</v>
      </c>
      <c r="F52" s="31" t="s">
        <v>232</v>
      </c>
      <c r="G52" s="31" t="s">
        <v>60</v>
      </c>
      <c r="H52" s="32" t="s">
        <v>254</v>
      </c>
      <c r="I52" s="33">
        <v>4500</v>
      </c>
      <c r="J52" s="58"/>
      <c r="K52" s="7">
        <v>1</v>
      </c>
      <c r="L52" s="34"/>
      <c r="M52" s="35"/>
      <c r="N52" s="36">
        <f>IF(M52&gt;0,ROUND(L52/M52,4),0)</f>
        <v>0</v>
      </c>
      <c r="O52" s="37"/>
      <c r="P52" s="38"/>
      <c r="Q52" s="36">
        <f>ROUND(ROUND(N52,4)*(1-O52),4)</f>
        <v>0</v>
      </c>
      <c r="R52" s="36">
        <f>ROUND(ROUND(Q52,4)*(1+P52),4)</f>
        <v>0</v>
      </c>
      <c r="S52" s="36">
        <f>ROUND($I52*Q52,4)</f>
        <v>0</v>
      </c>
      <c r="T52" s="36">
        <f>ROUND($I52*R52,4)</f>
        <v>0</v>
      </c>
      <c r="U52" s="39"/>
      <c r="V52" s="39"/>
      <c r="W52" s="39"/>
      <c r="X52" s="40"/>
    </row>
    <row r="53" spans="1:24" ht="38.25" x14ac:dyDescent="0.25">
      <c r="A53" s="54" t="s">
        <v>60</v>
      </c>
      <c r="B53" s="7">
        <v>5</v>
      </c>
      <c r="C53" s="31" t="s">
        <v>257</v>
      </c>
      <c r="D53" s="31" t="s">
        <v>230</v>
      </c>
      <c r="E53" s="31" t="s">
        <v>231</v>
      </c>
      <c r="F53" s="31" t="s">
        <v>232</v>
      </c>
      <c r="G53" s="31" t="s">
        <v>60</v>
      </c>
      <c r="H53" s="32" t="s">
        <v>233</v>
      </c>
      <c r="I53" s="33">
        <v>1300</v>
      </c>
      <c r="J53" s="58"/>
      <c r="K53" s="7">
        <v>1</v>
      </c>
      <c r="L53" s="34"/>
      <c r="M53" s="35"/>
      <c r="N53" s="36">
        <f>IF(M53&gt;0,ROUND(L53/M53,4),0)</f>
        <v>0</v>
      </c>
      <c r="O53" s="37"/>
      <c r="P53" s="38"/>
      <c r="Q53" s="36">
        <f>ROUND(ROUND(N53,4)*(1-O53),4)</f>
        <v>0</v>
      </c>
      <c r="R53" s="36">
        <f>ROUND(ROUND(Q53,4)*(1+P53),4)</f>
        <v>0</v>
      </c>
      <c r="S53" s="36">
        <f>ROUND($I53*Q53,4)</f>
        <v>0</v>
      </c>
      <c r="T53" s="36">
        <f>ROUND($I53*R53,4)</f>
        <v>0</v>
      </c>
      <c r="U53" s="39"/>
      <c r="V53" s="39"/>
      <c r="W53" s="39"/>
      <c r="X53" s="40"/>
    </row>
    <row r="54" spans="1:24" ht="39" thickBot="1" x14ac:dyDescent="0.3">
      <c r="A54" s="55" t="s">
        <v>60</v>
      </c>
      <c r="B54" s="9">
        <v>6</v>
      </c>
      <c r="C54" s="41" t="s">
        <v>258</v>
      </c>
      <c r="D54" s="41" t="s">
        <v>230</v>
      </c>
      <c r="E54" s="41" t="s">
        <v>231</v>
      </c>
      <c r="F54" s="41" t="s">
        <v>232</v>
      </c>
      <c r="G54" s="41" t="s">
        <v>60</v>
      </c>
      <c r="H54" s="42" t="s">
        <v>254</v>
      </c>
      <c r="I54" s="43">
        <v>700</v>
      </c>
      <c r="J54" s="59"/>
      <c r="K54" s="9">
        <v>1</v>
      </c>
      <c r="L54" s="44"/>
      <c r="M54" s="45"/>
      <c r="N54" s="46">
        <f>IF(M54&gt;0,ROUND(L54/M54,4),0)</f>
        <v>0</v>
      </c>
      <c r="O54" s="47"/>
      <c r="P54" s="48"/>
      <c r="Q54" s="46">
        <f>ROUND(ROUND(N54,4)*(1-O54),4)</f>
        <v>0</v>
      </c>
      <c r="R54" s="46">
        <f>ROUND(ROUND(Q54,4)*(1+P54),4)</f>
        <v>0</v>
      </c>
      <c r="S54" s="46">
        <f>ROUND($I54*Q54,4)</f>
        <v>0</v>
      </c>
      <c r="T54" s="46">
        <f>ROUND($I54*R54,4)</f>
        <v>0</v>
      </c>
      <c r="U54" s="49"/>
      <c r="V54" s="49"/>
      <c r="W54" s="49"/>
      <c r="X54" s="50"/>
    </row>
    <row r="55" spans="1:24" ht="13.5" thickBot="1" x14ac:dyDescent="0.3">
      <c r="R55" s="60" t="s">
        <v>67</v>
      </c>
      <c r="S55" s="61">
        <f>SUM(S49:S54)</f>
        <v>0</v>
      </c>
      <c r="T55" s="62">
        <f>SUM(T49:T54)</f>
        <v>0</v>
      </c>
    </row>
    <row r="57" spans="1:24" ht="13.5" thickBot="1" x14ac:dyDescent="0.3"/>
    <row r="58" spans="1:24" ht="13.5" thickBot="1" x14ac:dyDescent="0.3">
      <c r="A58" s="51" t="s">
        <v>31</v>
      </c>
      <c r="B58" s="56" t="s">
        <v>97</v>
      </c>
      <c r="C58" s="17" t="s">
        <v>259</v>
      </c>
      <c r="D58" s="17"/>
      <c r="E58" s="17"/>
      <c r="F58" s="17"/>
      <c r="G58" s="17"/>
      <c r="H58" s="17" t="s">
        <v>34</v>
      </c>
      <c r="I58" s="17"/>
      <c r="J58" s="4"/>
      <c r="K58" s="3"/>
      <c r="L58" s="17" t="s">
        <v>260</v>
      </c>
      <c r="M58" s="17"/>
      <c r="N58" s="17"/>
      <c r="O58" s="17"/>
      <c r="P58" s="17"/>
      <c r="Q58" s="17"/>
      <c r="R58" s="17"/>
      <c r="S58" s="17"/>
      <c r="T58" s="17"/>
      <c r="U58" s="17"/>
      <c r="V58" s="17"/>
      <c r="W58" s="17"/>
      <c r="X58" s="4"/>
    </row>
    <row r="59" spans="1:24" ht="51.75" thickBot="1" x14ac:dyDescent="0.3">
      <c r="A59" s="52" t="s">
        <v>36</v>
      </c>
      <c r="B59" s="18" t="s">
        <v>37</v>
      </c>
      <c r="C59" s="19" t="s">
        <v>38</v>
      </c>
      <c r="D59" s="19" t="s">
        <v>39</v>
      </c>
      <c r="E59" s="19" t="s">
        <v>40</v>
      </c>
      <c r="F59" s="19" t="s">
        <v>41</v>
      </c>
      <c r="G59" s="19" t="s">
        <v>42</v>
      </c>
      <c r="H59" s="19" t="s">
        <v>43</v>
      </c>
      <c r="I59" s="19" t="s">
        <v>44</v>
      </c>
      <c r="J59" s="20" t="s">
        <v>45</v>
      </c>
      <c r="K59" s="18" t="s">
        <v>46</v>
      </c>
      <c r="L59" s="19" t="s">
        <v>47</v>
      </c>
      <c r="M59" s="19" t="s">
        <v>48</v>
      </c>
      <c r="N59" s="19" t="s">
        <v>49</v>
      </c>
      <c r="O59" s="19" t="s">
        <v>50</v>
      </c>
      <c r="P59" s="19" t="s">
        <v>51</v>
      </c>
      <c r="Q59" s="19" t="s">
        <v>52</v>
      </c>
      <c r="R59" s="19" t="s">
        <v>53</v>
      </c>
      <c r="S59" s="19" t="s">
        <v>54</v>
      </c>
      <c r="T59" s="19" t="s">
        <v>55</v>
      </c>
      <c r="U59" s="19" t="s">
        <v>56</v>
      </c>
      <c r="V59" s="19" t="s">
        <v>57</v>
      </c>
      <c r="W59" s="19" t="s">
        <v>58</v>
      </c>
      <c r="X59" s="20" t="s">
        <v>59</v>
      </c>
    </row>
    <row r="60" spans="1:24" ht="38.25" x14ac:dyDescent="0.25">
      <c r="A60" s="53" t="s">
        <v>60</v>
      </c>
      <c r="B60" s="5">
        <v>1</v>
      </c>
      <c r="C60" s="21" t="s">
        <v>261</v>
      </c>
      <c r="D60" s="21" t="s">
        <v>60</v>
      </c>
      <c r="E60" s="21" t="s">
        <v>262</v>
      </c>
      <c r="F60" s="21" t="s">
        <v>231</v>
      </c>
      <c r="G60" s="21" t="s">
        <v>263</v>
      </c>
      <c r="H60" s="22" t="s">
        <v>254</v>
      </c>
      <c r="I60" s="23">
        <v>1700</v>
      </c>
      <c r="J60" s="57"/>
      <c r="K60" s="5">
        <v>1</v>
      </c>
      <c r="L60" s="24"/>
      <c r="M60" s="25"/>
      <c r="N60" s="26">
        <f>IF(M60&gt;0,ROUND(L60/M60,4),0)</f>
        <v>0</v>
      </c>
      <c r="O60" s="27"/>
      <c r="P60" s="28"/>
      <c r="Q60" s="26">
        <f>ROUND(ROUND(N60,4)*(1-O60),4)</f>
        <v>0</v>
      </c>
      <c r="R60" s="26">
        <f>ROUND(ROUND(Q60,4)*(1+P60),4)</f>
        <v>0</v>
      </c>
      <c r="S60" s="26">
        <f>ROUND($I60*Q60,4)</f>
        <v>0</v>
      </c>
      <c r="T60" s="26">
        <f>ROUND($I60*R60,4)</f>
        <v>0</v>
      </c>
      <c r="U60" s="29"/>
      <c r="V60" s="29"/>
      <c r="W60" s="29"/>
      <c r="X60" s="30"/>
    </row>
    <row r="61" spans="1:24" ht="38.25" x14ac:dyDescent="0.25">
      <c r="A61" s="54" t="s">
        <v>60</v>
      </c>
      <c r="B61" s="7">
        <v>2</v>
      </c>
      <c r="C61" s="31" t="s">
        <v>264</v>
      </c>
      <c r="D61" s="31" t="s">
        <v>60</v>
      </c>
      <c r="E61" s="31" t="s">
        <v>262</v>
      </c>
      <c r="F61" s="31" t="s">
        <v>231</v>
      </c>
      <c r="G61" s="31" t="s">
        <v>263</v>
      </c>
      <c r="H61" s="32" t="s">
        <v>254</v>
      </c>
      <c r="I61" s="33">
        <v>800</v>
      </c>
      <c r="J61" s="58"/>
      <c r="K61" s="7">
        <v>1</v>
      </c>
      <c r="L61" s="34"/>
      <c r="M61" s="35"/>
      <c r="N61" s="36">
        <f>IF(M61&gt;0,ROUND(L61/M61,4),0)</f>
        <v>0</v>
      </c>
      <c r="O61" s="37"/>
      <c r="P61" s="38"/>
      <c r="Q61" s="36">
        <f>ROUND(ROUND(N61,4)*(1-O61),4)</f>
        <v>0</v>
      </c>
      <c r="R61" s="36">
        <f>ROUND(ROUND(Q61,4)*(1+P61),4)</f>
        <v>0</v>
      </c>
      <c r="S61" s="36">
        <f>ROUND($I61*Q61,4)</f>
        <v>0</v>
      </c>
      <c r="T61" s="36">
        <f>ROUND($I61*R61,4)</f>
        <v>0</v>
      </c>
      <c r="U61" s="39"/>
      <c r="V61" s="39"/>
      <c r="W61" s="39"/>
      <c r="X61" s="40"/>
    </row>
    <row r="62" spans="1:24" ht="38.25" x14ac:dyDescent="0.25">
      <c r="A62" s="54" t="s">
        <v>60</v>
      </c>
      <c r="B62" s="7">
        <v>3</v>
      </c>
      <c r="C62" s="31" t="s">
        <v>265</v>
      </c>
      <c r="D62" s="31" t="s">
        <v>60</v>
      </c>
      <c r="E62" s="31" t="s">
        <v>262</v>
      </c>
      <c r="F62" s="31" t="s">
        <v>231</v>
      </c>
      <c r="G62" s="31" t="s">
        <v>263</v>
      </c>
      <c r="H62" s="32" t="s">
        <v>254</v>
      </c>
      <c r="I62" s="33">
        <v>1800</v>
      </c>
      <c r="J62" s="58"/>
      <c r="K62" s="7">
        <v>1</v>
      </c>
      <c r="L62" s="34"/>
      <c r="M62" s="35"/>
      <c r="N62" s="36">
        <f>IF(M62&gt;0,ROUND(L62/M62,4),0)</f>
        <v>0</v>
      </c>
      <c r="O62" s="37"/>
      <c r="P62" s="38"/>
      <c r="Q62" s="36">
        <f>ROUND(ROUND(N62,4)*(1-O62),4)</f>
        <v>0</v>
      </c>
      <c r="R62" s="36">
        <f>ROUND(ROUND(Q62,4)*(1+P62),4)</f>
        <v>0</v>
      </c>
      <c r="S62" s="36">
        <f>ROUND($I62*Q62,4)</f>
        <v>0</v>
      </c>
      <c r="T62" s="36">
        <f>ROUND($I62*R62,4)</f>
        <v>0</v>
      </c>
      <c r="U62" s="39"/>
      <c r="V62" s="39"/>
      <c r="W62" s="39"/>
      <c r="X62" s="40"/>
    </row>
    <row r="63" spans="1:24" ht="38.25" x14ac:dyDescent="0.25">
      <c r="A63" s="54" t="s">
        <v>60</v>
      </c>
      <c r="B63" s="7">
        <v>4</v>
      </c>
      <c r="C63" s="31" t="s">
        <v>266</v>
      </c>
      <c r="D63" s="31" t="s">
        <v>60</v>
      </c>
      <c r="E63" s="31" t="s">
        <v>262</v>
      </c>
      <c r="F63" s="31" t="s">
        <v>231</v>
      </c>
      <c r="G63" s="31" t="s">
        <v>263</v>
      </c>
      <c r="H63" s="32" t="s">
        <v>254</v>
      </c>
      <c r="I63" s="33">
        <v>1400</v>
      </c>
      <c r="J63" s="58"/>
      <c r="K63" s="7">
        <v>1</v>
      </c>
      <c r="L63" s="34"/>
      <c r="M63" s="35"/>
      <c r="N63" s="36">
        <f>IF(M63&gt;0,ROUND(L63/M63,4),0)</f>
        <v>0</v>
      </c>
      <c r="O63" s="37"/>
      <c r="P63" s="38"/>
      <c r="Q63" s="36">
        <f>ROUND(ROUND(N63,4)*(1-O63),4)</f>
        <v>0</v>
      </c>
      <c r="R63" s="36">
        <f>ROUND(ROUND(Q63,4)*(1+P63),4)</f>
        <v>0</v>
      </c>
      <c r="S63" s="36">
        <f>ROUND($I63*Q63,4)</f>
        <v>0</v>
      </c>
      <c r="T63" s="36">
        <f>ROUND($I63*R63,4)</f>
        <v>0</v>
      </c>
      <c r="U63" s="39"/>
      <c r="V63" s="39"/>
      <c r="W63" s="39"/>
      <c r="X63" s="40"/>
    </row>
    <row r="64" spans="1:24" ht="38.25" x14ac:dyDescent="0.25">
      <c r="A64" s="54" t="s">
        <v>60</v>
      </c>
      <c r="B64" s="7">
        <v>5</v>
      </c>
      <c r="C64" s="31" t="s">
        <v>267</v>
      </c>
      <c r="D64" s="31" t="s">
        <v>60</v>
      </c>
      <c r="E64" s="31" t="s">
        <v>262</v>
      </c>
      <c r="F64" s="31" t="s">
        <v>231</v>
      </c>
      <c r="G64" s="31" t="s">
        <v>263</v>
      </c>
      <c r="H64" s="32" t="s">
        <v>254</v>
      </c>
      <c r="I64" s="33">
        <v>1400</v>
      </c>
      <c r="J64" s="58"/>
      <c r="K64" s="7">
        <v>1</v>
      </c>
      <c r="L64" s="34"/>
      <c r="M64" s="35"/>
      <c r="N64" s="36">
        <f>IF(M64&gt;0,ROUND(L64/M64,4),0)</f>
        <v>0</v>
      </c>
      <c r="O64" s="37"/>
      <c r="P64" s="38"/>
      <c r="Q64" s="36">
        <f>ROUND(ROUND(N64,4)*(1-O64),4)</f>
        <v>0</v>
      </c>
      <c r="R64" s="36">
        <f>ROUND(ROUND(Q64,4)*(1+P64),4)</f>
        <v>0</v>
      </c>
      <c r="S64" s="36">
        <f>ROUND($I64*Q64,4)</f>
        <v>0</v>
      </c>
      <c r="T64" s="36">
        <f>ROUND($I64*R64,4)</f>
        <v>0</v>
      </c>
      <c r="U64" s="39"/>
      <c r="V64" s="39"/>
      <c r="W64" s="39"/>
      <c r="X64" s="40"/>
    </row>
    <row r="65" spans="1:24" ht="39" thickBot="1" x14ac:dyDescent="0.3">
      <c r="A65" s="55" t="s">
        <v>60</v>
      </c>
      <c r="B65" s="9">
        <v>6</v>
      </c>
      <c r="C65" s="41" t="s">
        <v>268</v>
      </c>
      <c r="D65" s="41" t="s">
        <v>60</v>
      </c>
      <c r="E65" s="41" t="s">
        <v>262</v>
      </c>
      <c r="F65" s="41" t="s">
        <v>231</v>
      </c>
      <c r="G65" s="41" t="s">
        <v>263</v>
      </c>
      <c r="H65" s="42" t="s">
        <v>254</v>
      </c>
      <c r="I65" s="43">
        <v>300</v>
      </c>
      <c r="J65" s="59"/>
      <c r="K65" s="9">
        <v>1</v>
      </c>
      <c r="L65" s="44"/>
      <c r="M65" s="45"/>
      <c r="N65" s="46">
        <f>IF(M65&gt;0,ROUND(L65/M65,4),0)</f>
        <v>0</v>
      </c>
      <c r="O65" s="47"/>
      <c r="P65" s="48"/>
      <c r="Q65" s="46">
        <f>ROUND(ROUND(N65,4)*(1-O65),4)</f>
        <v>0</v>
      </c>
      <c r="R65" s="46">
        <f>ROUND(ROUND(Q65,4)*(1+P65),4)</f>
        <v>0</v>
      </c>
      <c r="S65" s="46">
        <f>ROUND($I65*Q65,4)</f>
        <v>0</v>
      </c>
      <c r="T65" s="46">
        <f>ROUND($I65*R65,4)</f>
        <v>0</v>
      </c>
      <c r="U65" s="49"/>
      <c r="V65" s="49"/>
      <c r="W65" s="49"/>
      <c r="X65" s="50"/>
    </row>
    <row r="66" spans="1:24" ht="13.5" thickBot="1" x14ac:dyDescent="0.3">
      <c r="R66" s="60" t="s">
        <v>67</v>
      </c>
      <c r="S66" s="61">
        <f>SUM(S60:S65)</f>
        <v>0</v>
      </c>
      <c r="T66" s="62">
        <f>SUM(T60:T65)</f>
        <v>0</v>
      </c>
    </row>
    <row r="68" spans="1:24" ht="13.5" thickBot="1" x14ac:dyDescent="0.3"/>
    <row r="69" spans="1:24" ht="13.5" thickBot="1" x14ac:dyDescent="0.3">
      <c r="A69" s="51" t="s">
        <v>31</v>
      </c>
      <c r="B69" s="56" t="s">
        <v>108</v>
      </c>
      <c r="C69" s="17" t="s">
        <v>269</v>
      </c>
      <c r="D69" s="17"/>
      <c r="E69" s="17"/>
      <c r="F69" s="17"/>
      <c r="G69" s="17"/>
      <c r="H69" s="17" t="s">
        <v>85</v>
      </c>
      <c r="I69" s="17"/>
      <c r="J69" s="4"/>
      <c r="K69" s="3"/>
      <c r="L69" s="17" t="s">
        <v>270</v>
      </c>
      <c r="M69" s="17"/>
      <c r="N69" s="17"/>
      <c r="O69" s="17"/>
      <c r="P69" s="17"/>
      <c r="Q69" s="17"/>
      <c r="R69" s="17"/>
      <c r="S69" s="17"/>
      <c r="T69" s="17"/>
      <c r="U69" s="17"/>
      <c r="V69" s="17"/>
      <c r="W69" s="17"/>
      <c r="X69" s="4"/>
    </row>
    <row r="70" spans="1:24" ht="51.75" thickBot="1" x14ac:dyDescent="0.3">
      <c r="A70" s="52" t="s">
        <v>36</v>
      </c>
      <c r="B70" s="18" t="s">
        <v>37</v>
      </c>
      <c r="C70" s="19" t="s">
        <v>38</v>
      </c>
      <c r="D70" s="19" t="s">
        <v>39</v>
      </c>
      <c r="E70" s="19" t="s">
        <v>40</v>
      </c>
      <c r="F70" s="19" t="s">
        <v>41</v>
      </c>
      <c r="G70" s="19" t="s">
        <v>42</v>
      </c>
      <c r="H70" s="19" t="s">
        <v>43</v>
      </c>
      <c r="I70" s="19" t="s">
        <v>44</v>
      </c>
      <c r="J70" s="20" t="s">
        <v>45</v>
      </c>
      <c r="K70" s="18" t="s">
        <v>46</v>
      </c>
      <c r="L70" s="19" t="s">
        <v>47</v>
      </c>
      <c r="M70" s="19" t="s">
        <v>48</v>
      </c>
      <c r="N70" s="19" t="s">
        <v>49</v>
      </c>
      <c r="O70" s="19" t="s">
        <v>50</v>
      </c>
      <c r="P70" s="19" t="s">
        <v>51</v>
      </c>
      <c r="Q70" s="19" t="s">
        <v>52</v>
      </c>
      <c r="R70" s="19" t="s">
        <v>53</v>
      </c>
      <c r="S70" s="19" t="s">
        <v>54</v>
      </c>
      <c r="T70" s="19" t="s">
        <v>55</v>
      </c>
      <c r="U70" s="19" t="s">
        <v>56</v>
      </c>
      <c r="V70" s="19" t="s">
        <v>57</v>
      </c>
      <c r="W70" s="19" t="s">
        <v>58</v>
      </c>
      <c r="X70" s="20" t="s">
        <v>59</v>
      </c>
    </row>
    <row r="71" spans="1:24" ht="25.5" x14ac:dyDescent="0.25">
      <c r="A71" s="53" t="s">
        <v>60</v>
      </c>
      <c r="B71" s="5">
        <v>1</v>
      </c>
      <c r="C71" s="21" t="s">
        <v>271</v>
      </c>
      <c r="D71" s="21" t="s">
        <v>272</v>
      </c>
      <c r="E71" s="21" t="s">
        <v>273</v>
      </c>
      <c r="F71" s="21" t="s">
        <v>274</v>
      </c>
      <c r="G71" s="21" t="s">
        <v>275</v>
      </c>
      <c r="H71" s="22" t="s">
        <v>64</v>
      </c>
      <c r="I71" s="23">
        <v>880</v>
      </c>
      <c r="J71" s="57"/>
      <c r="K71" s="5">
        <v>1</v>
      </c>
      <c r="L71" s="24"/>
      <c r="M71" s="25"/>
      <c r="N71" s="26">
        <f>IF(M71&gt;0,ROUND(L71/M71,4),0)</f>
        <v>0</v>
      </c>
      <c r="O71" s="27"/>
      <c r="P71" s="28"/>
      <c r="Q71" s="26">
        <f>ROUND(ROUND(N71,4)*(1-O71),4)</f>
        <v>0</v>
      </c>
      <c r="R71" s="26">
        <f>ROUND(ROUND(Q71,4)*(1+P71),4)</f>
        <v>0</v>
      </c>
      <c r="S71" s="26">
        <f>ROUND($I71*Q71,4)</f>
        <v>0</v>
      </c>
      <c r="T71" s="26">
        <f>ROUND($I71*R71,4)</f>
        <v>0</v>
      </c>
      <c r="U71" s="29"/>
      <c r="V71" s="29"/>
      <c r="W71" s="29"/>
      <c r="X71" s="30"/>
    </row>
    <row r="72" spans="1:24" ht="38.25" x14ac:dyDescent="0.25">
      <c r="A72" s="54" t="s">
        <v>60</v>
      </c>
      <c r="B72" s="7">
        <v>2</v>
      </c>
      <c r="C72" s="31" t="s">
        <v>276</v>
      </c>
      <c r="D72" s="31" t="s">
        <v>277</v>
      </c>
      <c r="E72" s="31" t="s">
        <v>278</v>
      </c>
      <c r="F72" s="31" t="s">
        <v>279</v>
      </c>
      <c r="G72" s="31" t="s">
        <v>280</v>
      </c>
      <c r="H72" s="32" t="s">
        <v>64</v>
      </c>
      <c r="I72" s="33">
        <v>1650</v>
      </c>
      <c r="J72" s="58"/>
      <c r="K72" s="7">
        <v>1</v>
      </c>
      <c r="L72" s="34"/>
      <c r="M72" s="35"/>
      <c r="N72" s="36">
        <f>IF(M72&gt;0,ROUND(L72/M72,4),0)</f>
        <v>0</v>
      </c>
      <c r="O72" s="37"/>
      <c r="P72" s="38"/>
      <c r="Q72" s="36">
        <f>ROUND(ROUND(N72,4)*(1-O72),4)</f>
        <v>0</v>
      </c>
      <c r="R72" s="36">
        <f>ROUND(ROUND(Q72,4)*(1+P72),4)</f>
        <v>0</v>
      </c>
      <c r="S72" s="36">
        <f>ROUND($I72*Q72,4)</f>
        <v>0</v>
      </c>
      <c r="T72" s="36">
        <f>ROUND($I72*R72,4)</f>
        <v>0</v>
      </c>
      <c r="U72" s="39"/>
      <c r="V72" s="39"/>
      <c r="W72" s="39"/>
      <c r="X72" s="40"/>
    </row>
    <row r="73" spans="1:24" ht="89.25" x14ac:dyDescent="0.25">
      <c r="A73" s="54" t="s">
        <v>60</v>
      </c>
      <c r="B73" s="7">
        <v>3</v>
      </c>
      <c r="C73" s="31" t="s">
        <v>281</v>
      </c>
      <c r="D73" s="31" t="s">
        <v>282</v>
      </c>
      <c r="E73" s="31" t="s">
        <v>283</v>
      </c>
      <c r="F73" s="31" t="s">
        <v>284</v>
      </c>
      <c r="G73" s="31" t="s">
        <v>285</v>
      </c>
      <c r="H73" s="32" t="s">
        <v>64</v>
      </c>
      <c r="I73" s="33">
        <v>72</v>
      </c>
      <c r="J73" s="58"/>
      <c r="K73" s="7">
        <v>1</v>
      </c>
      <c r="L73" s="34"/>
      <c r="M73" s="35"/>
      <c r="N73" s="36">
        <f>IF(M73&gt;0,ROUND(L73/M73,4),0)</f>
        <v>0</v>
      </c>
      <c r="O73" s="37"/>
      <c r="P73" s="38"/>
      <c r="Q73" s="36">
        <f>ROUND(ROUND(N73,4)*(1-O73),4)</f>
        <v>0</v>
      </c>
      <c r="R73" s="36">
        <f>ROUND(ROUND(Q73,4)*(1+P73),4)</f>
        <v>0</v>
      </c>
      <c r="S73" s="36">
        <f>ROUND($I73*Q73,4)</f>
        <v>0</v>
      </c>
      <c r="T73" s="36">
        <f>ROUND($I73*R73,4)</f>
        <v>0</v>
      </c>
      <c r="U73" s="39"/>
      <c r="V73" s="39"/>
      <c r="W73" s="39"/>
      <c r="X73" s="40"/>
    </row>
    <row r="74" spans="1:24" ht="25.5" x14ac:dyDescent="0.25">
      <c r="A74" s="54" t="s">
        <v>60</v>
      </c>
      <c r="B74" s="7">
        <v>4</v>
      </c>
      <c r="C74" s="31" t="s">
        <v>286</v>
      </c>
      <c r="D74" s="31" t="s">
        <v>287</v>
      </c>
      <c r="E74" s="31" t="s">
        <v>288</v>
      </c>
      <c r="F74" s="31" t="s">
        <v>289</v>
      </c>
      <c r="G74" s="31" t="s">
        <v>60</v>
      </c>
      <c r="H74" s="32" t="s">
        <v>64</v>
      </c>
      <c r="I74" s="33">
        <v>240</v>
      </c>
      <c r="J74" s="58"/>
      <c r="K74" s="7">
        <v>1</v>
      </c>
      <c r="L74" s="34"/>
      <c r="M74" s="35"/>
      <c r="N74" s="36">
        <f>IF(M74&gt;0,ROUND(L74/M74,4),0)</f>
        <v>0</v>
      </c>
      <c r="O74" s="37"/>
      <c r="P74" s="38"/>
      <c r="Q74" s="36">
        <f>ROUND(ROUND(N74,4)*(1-O74),4)</f>
        <v>0</v>
      </c>
      <c r="R74" s="36">
        <f>ROUND(ROUND(Q74,4)*(1+P74),4)</f>
        <v>0</v>
      </c>
      <c r="S74" s="36">
        <f>ROUND($I74*Q74,4)</f>
        <v>0</v>
      </c>
      <c r="T74" s="36">
        <f>ROUND($I74*R74,4)</f>
        <v>0</v>
      </c>
      <c r="U74" s="39"/>
      <c r="V74" s="39"/>
      <c r="W74" s="39"/>
      <c r="X74" s="40"/>
    </row>
    <row r="75" spans="1:24" ht="38.25" x14ac:dyDescent="0.25">
      <c r="A75" s="54" t="s">
        <v>60</v>
      </c>
      <c r="B75" s="7">
        <v>5</v>
      </c>
      <c r="C75" s="31" t="s">
        <v>290</v>
      </c>
      <c r="D75" s="31" t="s">
        <v>291</v>
      </c>
      <c r="E75" s="31" t="s">
        <v>288</v>
      </c>
      <c r="F75" s="31" t="s">
        <v>60</v>
      </c>
      <c r="G75" s="31" t="s">
        <v>60</v>
      </c>
      <c r="H75" s="32" t="s">
        <v>64</v>
      </c>
      <c r="I75" s="33">
        <v>250</v>
      </c>
      <c r="J75" s="58"/>
      <c r="K75" s="7">
        <v>1</v>
      </c>
      <c r="L75" s="34"/>
      <c r="M75" s="35"/>
      <c r="N75" s="36">
        <f>IF(M75&gt;0,ROUND(L75/M75,4),0)</f>
        <v>0</v>
      </c>
      <c r="O75" s="37"/>
      <c r="P75" s="38"/>
      <c r="Q75" s="36">
        <f>ROUND(ROUND(N75,4)*(1-O75),4)</f>
        <v>0</v>
      </c>
      <c r="R75" s="36">
        <f>ROUND(ROUND(Q75,4)*(1+P75),4)</f>
        <v>0</v>
      </c>
      <c r="S75" s="36">
        <f>ROUND($I75*Q75,4)</f>
        <v>0</v>
      </c>
      <c r="T75" s="36">
        <f>ROUND($I75*R75,4)</f>
        <v>0</v>
      </c>
      <c r="U75" s="39"/>
      <c r="V75" s="39"/>
      <c r="W75" s="39"/>
      <c r="X75" s="40"/>
    </row>
    <row r="76" spans="1:24" ht="51" x14ac:dyDescent="0.25">
      <c r="A76" s="54" t="s">
        <v>60</v>
      </c>
      <c r="B76" s="7">
        <v>6</v>
      </c>
      <c r="C76" s="31" t="s">
        <v>292</v>
      </c>
      <c r="D76" s="31" t="s">
        <v>293</v>
      </c>
      <c r="E76" s="31" t="s">
        <v>294</v>
      </c>
      <c r="F76" s="31" t="s">
        <v>295</v>
      </c>
      <c r="G76" s="31" t="s">
        <v>60</v>
      </c>
      <c r="H76" s="32" t="s">
        <v>64</v>
      </c>
      <c r="I76" s="33">
        <v>36250</v>
      </c>
      <c r="J76" s="58"/>
      <c r="K76" s="7">
        <v>1</v>
      </c>
      <c r="L76" s="34"/>
      <c r="M76" s="35"/>
      <c r="N76" s="36">
        <f>IF(M76&gt;0,ROUND(L76/M76,4),0)</f>
        <v>0</v>
      </c>
      <c r="O76" s="37"/>
      <c r="P76" s="38"/>
      <c r="Q76" s="36">
        <f>ROUND(ROUND(N76,4)*(1-O76),4)</f>
        <v>0</v>
      </c>
      <c r="R76" s="36">
        <f>ROUND(ROUND(Q76,4)*(1+P76),4)</f>
        <v>0</v>
      </c>
      <c r="S76" s="36">
        <f>ROUND($I76*Q76,4)</f>
        <v>0</v>
      </c>
      <c r="T76" s="36">
        <f>ROUND($I76*R76,4)</f>
        <v>0</v>
      </c>
      <c r="U76" s="39"/>
      <c r="V76" s="39"/>
      <c r="W76" s="39"/>
      <c r="X76" s="40"/>
    </row>
    <row r="77" spans="1:24" ht="38.25" x14ac:dyDescent="0.25">
      <c r="A77" s="54" t="s">
        <v>60</v>
      </c>
      <c r="B77" s="7">
        <v>7</v>
      </c>
      <c r="C77" s="31" t="s">
        <v>296</v>
      </c>
      <c r="D77" s="31" t="s">
        <v>297</v>
      </c>
      <c r="E77" s="31" t="s">
        <v>298</v>
      </c>
      <c r="F77" s="31" t="s">
        <v>299</v>
      </c>
      <c r="G77" s="31" t="s">
        <v>300</v>
      </c>
      <c r="H77" s="32" t="s">
        <v>301</v>
      </c>
      <c r="I77" s="33">
        <v>10</v>
      </c>
      <c r="J77" s="58"/>
      <c r="K77" s="7">
        <v>1</v>
      </c>
      <c r="L77" s="34"/>
      <c r="M77" s="35"/>
      <c r="N77" s="36">
        <f>IF(M77&gt;0,ROUND(L77/M77,4),0)</f>
        <v>0</v>
      </c>
      <c r="O77" s="37"/>
      <c r="P77" s="38"/>
      <c r="Q77" s="36">
        <f>ROUND(ROUND(N77,4)*(1-O77),4)</f>
        <v>0</v>
      </c>
      <c r="R77" s="36">
        <f>ROUND(ROUND(Q77,4)*(1+P77),4)</f>
        <v>0</v>
      </c>
      <c r="S77" s="36">
        <f>ROUND($I77*Q77,4)</f>
        <v>0</v>
      </c>
      <c r="T77" s="36">
        <f>ROUND($I77*R77,4)</f>
        <v>0</v>
      </c>
      <c r="U77" s="39"/>
      <c r="V77" s="39"/>
      <c r="W77" s="39"/>
      <c r="X77" s="40"/>
    </row>
    <row r="78" spans="1:24" ht="38.25" x14ac:dyDescent="0.25">
      <c r="A78" s="54" t="s">
        <v>60</v>
      </c>
      <c r="B78" s="7">
        <v>8</v>
      </c>
      <c r="C78" s="31" t="s">
        <v>302</v>
      </c>
      <c r="D78" s="31" t="s">
        <v>303</v>
      </c>
      <c r="E78" s="31" t="s">
        <v>304</v>
      </c>
      <c r="F78" s="31" t="s">
        <v>305</v>
      </c>
      <c r="G78" s="31" t="s">
        <v>306</v>
      </c>
      <c r="H78" s="32" t="s">
        <v>233</v>
      </c>
      <c r="I78" s="33">
        <v>101</v>
      </c>
      <c r="J78" s="58"/>
      <c r="K78" s="7">
        <v>1</v>
      </c>
      <c r="L78" s="34"/>
      <c r="M78" s="35"/>
      <c r="N78" s="36">
        <f>IF(M78&gt;0,ROUND(L78/M78,4),0)</f>
        <v>0</v>
      </c>
      <c r="O78" s="37"/>
      <c r="P78" s="38"/>
      <c r="Q78" s="36">
        <f>ROUND(ROUND(N78,4)*(1-O78),4)</f>
        <v>0</v>
      </c>
      <c r="R78" s="36">
        <f>ROUND(ROUND(Q78,4)*(1+P78),4)</f>
        <v>0</v>
      </c>
      <c r="S78" s="36">
        <f>ROUND($I78*Q78,4)</f>
        <v>0</v>
      </c>
      <c r="T78" s="36">
        <f>ROUND($I78*R78,4)</f>
        <v>0</v>
      </c>
      <c r="U78" s="39"/>
      <c r="V78" s="39"/>
      <c r="W78" s="39"/>
      <c r="X78" s="40"/>
    </row>
    <row r="79" spans="1:24" ht="39" thickBot="1" x14ac:dyDescent="0.3">
      <c r="A79" s="55" t="s">
        <v>60</v>
      </c>
      <c r="B79" s="9">
        <v>9</v>
      </c>
      <c r="C79" s="41" t="s">
        <v>307</v>
      </c>
      <c r="D79" s="41" t="s">
        <v>308</v>
      </c>
      <c r="E79" s="41" t="s">
        <v>309</v>
      </c>
      <c r="F79" s="41" t="s">
        <v>305</v>
      </c>
      <c r="G79" s="41" t="s">
        <v>310</v>
      </c>
      <c r="H79" s="42" t="s">
        <v>233</v>
      </c>
      <c r="I79" s="43">
        <v>2</v>
      </c>
      <c r="J79" s="59"/>
      <c r="K79" s="9">
        <v>1</v>
      </c>
      <c r="L79" s="44"/>
      <c r="M79" s="45"/>
      <c r="N79" s="46">
        <f>IF(M79&gt;0,ROUND(L79/M79,4),0)</f>
        <v>0</v>
      </c>
      <c r="O79" s="47"/>
      <c r="P79" s="48"/>
      <c r="Q79" s="46">
        <f>ROUND(ROUND(N79,4)*(1-O79),4)</f>
        <v>0</v>
      </c>
      <c r="R79" s="46">
        <f>ROUND(ROUND(Q79,4)*(1+P79),4)</f>
        <v>0</v>
      </c>
      <c r="S79" s="46">
        <f>ROUND($I79*Q79,4)</f>
        <v>0</v>
      </c>
      <c r="T79" s="46">
        <f>ROUND($I79*R79,4)</f>
        <v>0</v>
      </c>
      <c r="U79" s="49"/>
      <c r="V79" s="49"/>
      <c r="W79" s="49"/>
      <c r="X79" s="50"/>
    </row>
    <row r="80" spans="1:24" ht="13.5" thickBot="1" x14ac:dyDescent="0.3">
      <c r="R80" s="60" t="s">
        <v>67</v>
      </c>
      <c r="S80" s="61">
        <f>SUM(S71:S79)</f>
        <v>0</v>
      </c>
      <c r="T80" s="62">
        <f>SUM(T71:T79)</f>
        <v>0</v>
      </c>
    </row>
    <row r="82" spans="1:24" ht="13.5" thickBot="1" x14ac:dyDescent="0.3"/>
    <row r="83" spans="1:24" ht="13.5" thickBot="1" x14ac:dyDescent="0.3">
      <c r="A83" s="51" t="s">
        <v>31</v>
      </c>
      <c r="B83" s="56" t="s">
        <v>114</v>
      </c>
      <c r="C83" s="17" t="s">
        <v>311</v>
      </c>
      <c r="D83" s="17"/>
      <c r="E83" s="17"/>
      <c r="F83" s="17"/>
      <c r="G83" s="17"/>
      <c r="H83" s="17" t="s">
        <v>34</v>
      </c>
      <c r="I83" s="17"/>
      <c r="J83" s="4"/>
      <c r="K83" s="3"/>
      <c r="L83" s="17" t="s">
        <v>312</v>
      </c>
      <c r="M83" s="17"/>
      <c r="N83" s="17"/>
      <c r="O83" s="17"/>
      <c r="P83" s="17"/>
      <c r="Q83" s="17"/>
      <c r="R83" s="17"/>
      <c r="S83" s="17"/>
      <c r="T83" s="17"/>
      <c r="U83" s="17"/>
      <c r="V83" s="17"/>
      <c r="W83" s="17"/>
      <c r="X83" s="4"/>
    </row>
    <row r="84" spans="1:24" ht="51.75" thickBot="1" x14ac:dyDescent="0.3">
      <c r="A84" s="52" t="s">
        <v>36</v>
      </c>
      <c r="B84" s="18" t="s">
        <v>37</v>
      </c>
      <c r="C84" s="19" t="s">
        <v>38</v>
      </c>
      <c r="D84" s="19" t="s">
        <v>39</v>
      </c>
      <c r="E84" s="19" t="s">
        <v>40</v>
      </c>
      <c r="F84" s="19" t="s">
        <v>41</v>
      </c>
      <c r="G84" s="19" t="s">
        <v>42</v>
      </c>
      <c r="H84" s="19" t="s">
        <v>43</v>
      </c>
      <c r="I84" s="19" t="s">
        <v>44</v>
      </c>
      <c r="J84" s="20" t="s">
        <v>45</v>
      </c>
      <c r="K84" s="18" t="s">
        <v>46</v>
      </c>
      <c r="L84" s="19" t="s">
        <v>47</v>
      </c>
      <c r="M84" s="19" t="s">
        <v>48</v>
      </c>
      <c r="N84" s="19" t="s">
        <v>49</v>
      </c>
      <c r="O84" s="19" t="s">
        <v>50</v>
      </c>
      <c r="P84" s="19" t="s">
        <v>51</v>
      </c>
      <c r="Q84" s="19" t="s">
        <v>52</v>
      </c>
      <c r="R84" s="19" t="s">
        <v>53</v>
      </c>
      <c r="S84" s="19" t="s">
        <v>54</v>
      </c>
      <c r="T84" s="19" t="s">
        <v>55</v>
      </c>
      <c r="U84" s="19" t="s">
        <v>56</v>
      </c>
      <c r="V84" s="19" t="s">
        <v>57</v>
      </c>
      <c r="W84" s="19" t="s">
        <v>58</v>
      </c>
      <c r="X84" s="20" t="s">
        <v>59</v>
      </c>
    </row>
    <row r="85" spans="1:24" ht="38.25" x14ac:dyDescent="0.25">
      <c r="A85" s="53" t="s">
        <v>60</v>
      </c>
      <c r="B85" s="5">
        <v>1</v>
      </c>
      <c r="C85" s="21" t="s">
        <v>313</v>
      </c>
      <c r="D85" s="21" t="s">
        <v>314</v>
      </c>
      <c r="E85" s="21" t="s">
        <v>315</v>
      </c>
      <c r="F85" s="21" t="s">
        <v>60</v>
      </c>
      <c r="G85" s="21" t="s">
        <v>60</v>
      </c>
      <c r="H85" s="22" t="s">
        <v>316</v>
      </c>
      <c r="I85" s="23">
        <v>6</v>
      </c>
      <c r="J85" s="57"/>
      <c r="K85" s="5">
        <v>1</v>
      </c>
      <c r="L85" s="24"/>
      <c r="M85" s="25"/>
      <c r="N85" s="26">
        <f>IF(M85&gt;0,ROUND(L85/M85,4),0)</f>
        <v>0</v>
      </c>
      <c r="O85" s="27"/>
      <c r="P85" s="28"/>
      <c r="Q85" s="26">
        <f>ROUND(ROUND(N85,4)*(1-O85),4)</f>
        <v>0</v>
      </c>
      <c r="R85" s="26">
        <f>ROUND(ROUND(Q85,4)*(1+P85),4)</f>
        <v>0</v>
      </c>
      <c r="S85" s="26">
        <f>ROUND($I85*Q85,4)</f>
        <v>0</v>
      </c>
      <c r="T85" s="26">
        <f>ROUND($I85*R85,4)</f>
        <v>0</v>
      </c>
      <c r="U85" s="29"/>
      <c r="V85" s="29"/>
      <c r="W85" s="29"/>
      <c r="X85" s="30"/>
    </row>
    <row r="86" spans="1:24" ht="51.75" thickBot="1" x14ac:dyDescent="0.3">
      <c r="A86" s="55" t="s">
        <v>60</v>
      </c>
      <c r="B86" s="9">
        <v>2</v>
      </c>
      <c r="C86" s="41" t="s">
        <v>317</v>
      </c>
      <c r="D86" s="41" t="s">
        <v>318</v>
      </c>
      <c r="E86" s="41" t="s">
        <v>319</v>
      </c>
      <c r="F86" s="41" t="s">
        <v>320</v>
      </c>
      <c r="G86" s="41" t="s">
        <v>321</v>
      </c>
      <c r="H86" s="42" t="s">
        <v>316</v>
      </c>
      <c r="I86" s="43">
        <v>200</v>
      </c>
      <c r="J86" s="59"/>
      <c r="K86" s="9">
        <v>1</v>
      </c>
      <c r="L86" s="44"/>
      <c r="M86" s="45"/>
      <c r="N86" s="46">
        <f>IF(M86&gt;0,ROUND(L86/M86,4),0)</f>
        <v>0</v>
      </c>
      <c r="O86" s="47"/>
      <c r="P86" s="48"/>
      <c r="Q86" s="46">
        <f>ROUND(ROUND(N86,4)*(1-O86),4)</f>
        <v>0</v>
      </c>
      <c r="R86" s="46">
        <f>ROUND(ROUND(Q86,4)*(1+P86),4)</f>
        <v>0</v>
      </c>
      <c r="S86" s="46">
        <f>ROUND($I86*Q86,4)</f>
        <v>0</v>
      </c>
      <c r="T86" s="46">
        <f>ROUND($I86*R86,4)</f>
        <v>0</v>
      </c>
      <c r="U86" s="49"/>
      <c r="V86" s="49"/>
      <c r="W86" s="49"/>
      <c r="X86" s="50"/>
    </row>
    <row r="87" spans="1:24" ht="13.5" thickBot="1" x14ac:dyDescent="0.3">
      <c r="R87" s="60" t="s">
        <v>67</v>
      </c>
      <c r="S87" s="61">
        <f>SUM(S85:S86)</f>
        <v>0</v>
      </c>
      <c r="T87" s="62">
        <f>SUM(T85:T86)</f>
        <v>0</v>
      </c>
    </row>
    <row r="89" spans="1:24" ht="13.5" thickBot="1" x14ac:dyDescent="0.3"/>
    <row r="90" spans="1:24" ht="13.5" thickBot="1" x14ac:dyDescent="0.3">
      <c r="A90" s="51" t="s">
        <v>31</v>
      </c>
      <c r="B90" s="56" t="s">
        <v>120</v>
      </c>
      <c r="C90" s="17" t="s">
        <v>322</v>
      </c>
      <c r="D90" s="17"/>
      <c r="E90" s="17"/>
      <c r="F90" s="17"/>
      <c r="G90" s="17"/>
      <c r="H90" s="17" t="s">
        <v>85</v>
      </c>
      <c r="I90" s="17"/>
      <c r="J90" s="4"/>
      <c r="K90" s="3"/>
      <c r="L90" s="17" t="s">
        <v>323</v>
      </c>
      <c r="M90" s="17"/>
      <c r="N90" s="17"/>
      <c r="O90" s="17"/>
      <c r="P90" s="17"/>
      <c r="Q90" s="17"/>
      <c r="R90" s="17"/>
      <c r="S90" s="17"/>
      <c r="T90" s="17"/>
      <c r="U90" s="17"/>
      <c r="V90" s="17"/>
      <c r="W90" s="17"/>
      <c r="X90" s="4"/>
    </row>
    <row r="91" spans="1:24" ht="51.75" thickBot="1" x14ac:dyDescent="0.3">
      <c r="A91" s="52" t="s">
        <v>36</v>
      </c>
      <c r="B91" s="18" t="s">
        <v>37</v>
      </c>
      <c r="C91" s="19" t="s">
        <v>38</v>
      </c>
      <c r="D91" s="19" t="s">
        <v>39</v>
      </c>
      <c r="E91" s="19" t="s">
        <v>40</v>
      </c>
      <c r="F91" s="19" t="s">
        <v>41</v>
      </c>
      <c r="G91" s="19" t="s">
        <v>42</v>
      </c>
      <c r="H91" s="19" t="s">
        <v>43</v>
      </c>
      <c r="I91" s="19" t="s">
        <v>44</v>
      </c>
      <c r="J91" s="20" t="s">
        <v>45</v>
      </c>
      <c r="K91" s="18" t="s">
        <v>46</v>
      </c>
      <c r="L91" s="19" t="s">
        <v>47</v>
      </c>
      <c r="M91" s="19" t="s">
        <v>48</v>
      </c>
      <c r="N91" s="19" t="s">
        <v>49</v>
      </c>
      <c r="O91" s="19" t="s">
        <v>50</v>
      </c>
      <c r="P91" s="19" t="s">
        <v>51</v>
      </c>
      <c r="Q91" s="19" t="s">
        <v>52</v>
      </c>
      <c r="R91" s="19" t="s">
        <v>53</v>
      </c>
      <c r="S91" s="19" t="s">
        <v>54</v>
      </c>
      <c r="T91" s="19" t="s">
        <v>55</v>
      </c>
      <c r="U91" s="19" t="s">
        <v>56</v>
      </c>
      <c r="V91" s="19" t="s">
        <v>57</v>
      </c>
      <c r="W91" s="19" t="s">
        <v>58</v>
      </c>
      <c r="X91" s="20" t="s">
        <v>59</v>
      </c>
    </row>
    <row r="92" spans="1:24" ht="76.5" x14ac:dyDescent="0.25">
      <c r="A92" s="53" t="s">
        <v>60</v>
      </c>
      <c r="B92" s="5">
        <v>1</v>
      </c>
      <c r="C92" s="21" t="s">
        <v>324</v>
      </c>
      <c r="D92" s="21" t="s">
        <v>325</v>
      </c>
      <c r="E92" s="21" t="s">
        <v>326</v>
      </c>
      <c r="F92" s="21" t="s">
        <v>327</v>
      </c>
      <c r="G92" s="21" t="s">
        <v>328</v>
      </c>
      <c r="H92" s="22" t="s">
        <v>64</v>
      </c>
      <c r="I92" s="23">
        <v>7875</v>
      </c>
      <c r="J92" s="57"/>
      <c r="K92" s="5">
        <v>1</v>
      </c>
      <c r="L92" s="24"/>
      <c r="M92" s="25"/>
      <c r="N92" s="26">
        <f>IF(M92&gt;0,ROUND(L92/M92,4),0)</f>
        <v>0</v>
      </c>
      <c r="O92" s="27"/>
      <c r="P92" s="28"/>
      <c r="Q92" s="26">
        <f>ROUND(ROUND(N92,4)*(1-O92),4)</f>
        <v>0</v>
      </c>
      <c r="R92" s="26">
        <f>ROUND(ROUND(Q92,4)*(1+P92),4)</f>
        <v>0</v>
      </c>
      <c r="S92" s="26">
        <f>ROUND($I92*Q92,4)</f>
        <v>0</v>
      </c>
      <c r="T92" s="26">
        <f>ROUND($I92*R92,4)</f>
        <v>0</v>
      </c>
      <c r="U92" s="29"/>
      <c r="V92" s="29"/>
      <c r="W92" s="29"/>
      <c r="X92" s="30"/>
    </row>
    <row r="93" spans="1:24" ht="77.25" thickBot="1" x14ac:dyDescent="0.3">
      <c r="A93" s="55" t="s">
        <v>60</v>
      </c>
      <c r="B93" s="9">
        <v>2</v>
      </c>
      <c r="C93" s="41" t="s">
        <v>329</v>
      </c>
      <c r="D93" s="41" t="s">
        <v>330</v>
      </c>
      <c r="E93" s="41" t="s">
        <v>326</v>
      </c>
      <c r="F93" s="41" t="s">
        <v>327</v>
      </c>
      <c r="G93" s="41" t="s">
        <v>331</v>
      </c>
      <c r="H93" s="42" t="s">
        <v>332</v>
      </c>
      <c r="I93" s="43">
        <v>99000</v>
      </c>
      <c r="J93" s="59"/>
      <c r="K93" s="9">
        <v>1</v>
      </c>
      <c r="L93" s="44"/>
      <c r="M93" s="45"/>
      <c r="N93" s="46">
        <f>IF(M93&gt;0,ROUND(L93/M93,4),0)</f>
        <v>0</v>
      </c>
      <c r="O93" s="47"/>
      <c r="P93" s="48"/>
      <c r="Q93" s="46">
        <f>ROUND(ROUND(N93,4)*(1-O93),4)</f>
        <v>0</v>
      </c>
      <c r="R93" s="46">
        <f>ROUND(ROUND(Q93,4)*(1+P93),4)</f>
        <v>0</v>
      </c>
      <c r="S93" s="46">
        <f>ROUND($I93*Q93,4)</f>
        <v>0</v>
      </c>
      <c r="T93" s="46">
        <f>ROUND($I93*R93,4)</f>
        <v>0</v>
      </c>
      <c r="U93" s="49"/>
      <c r="V93" s="49"/>
      <c r="W93" s="49"/>
      <c r="X93" s="50"/>
    </row>
    <row r="94" spans="1:24" ht="13.5" thickBot="1" x14ac:dyDescent="0.3">
      <c r="R94" s="60" t="s">
        <v>67</v>
      </c>
      <c r="S94" s="61">
        <f>SUM(S92:S93)</f>
        <v>0</v>
      </c>
      <c r="T94" s="62">
        <f>SUM(T92:T93)</f>
        <v>0</v>
      </c>
    </row>
    <row r="96" spans="1:24" ht="13.5" thickBot="1" x14ac:dyDescent="0.3"/>
    <row r="97" spans="1:24" ht="13.5" thickBot="1" x14ac:dyDescent="0.3">
      <c r="A97" s="51" t="s">
        <v>31</v>
      </c>
      <c r="B97" s="56" t="s">
        <v>333</v>
      </c>
      <c r="C97" s="17" t="s">
        <v>334</v>
      </c>
      <c r="D97" s="17"/>
      <c r="E97" s="17"/>
      <c r="F97" s="17"/>
      <c r="G97" s="17"/>
      <c r="H97" s="17" t="s">
        <v>85</v>
      </c>
      <c r="I97" s="17"/>
      <c r="J97" s="4"/>
      <c r="K97" s="3"/>
      <c r="L97" s="17" t="s">
        <v>335</v>
      </c>
      <c r="M97" s="17"/>
      <c r="N97" s="17"/>
      <c r="O97" s="17"/>
      <c r="P97" s="17"/>
      <c r="Q97" s="17"/>
      <c r="R97" s="17"/>
      <c r="S97" s="17"/>
      <c r="T97" s="17"/>
      <c r="U97" s="17"/>
      <c r="V97" s="17"/>
      <c r="W97" s="17"/>
      <c r="X97" s="4"/>
    </row>
    <row r="98" spans="1:24" ht="51.75" thickBot="1" x14ac:dyDescent="0.3">
      <c r="A98" s="52" t="s">
        <v>36</v>
      </c>
      <c r="B98" s="18" t="s">
        <v>37</v>
      </c>
      <c r="C98" s="19" t="s">
        <v>38</v>
      </c>
      <c r="D98" s="19" t="s">
        <v>39</v>
      </c>
      <c r="E98" s="19" t="s">
        <v>40</v>
      </c>
      <c r="F98" s="19" t="s">
        <v>41</v>
      </c>
      <c r="G98" s="19" t="s">
        <v>42</v>
      </c>
      <c r="H98" s="19" t="s">
        <v>43</v>
      </c>
      <c r="I98" s="19" t="s">
        <v>44</v>
      </c>
      <c r="J98" s="20" t="s">
        <v>45</v>
      </c>
      <c r="K98" s="18" t="s">
        <v>46</v>
      </c>
      <c r="L98" s="19" t="s">
        <v>47</v>
      </c>
      <c r="M98" s="19" t="s">
        <v>48</v>
      </c>
      <c r="N98" s="19" t="s">
        <v>49</v>
      </c>
      <c r="O98" s="19" t="s">
        <v>50</v>
      </c>
      <c r="P98" s="19" t="s">
        <v>51</v>
      </c>
      <c r="Q98" s="19" t="s">
        <v>52</v>
      </c>
      <c r="R98" s="19" t="s">
        <v>53</v>
      </c>
      <c r="S98" s="19" t="s">
        <v>54</v>
      </c>
      <c r="T98" s="19" t="s">
        <v>55</v>
      </c>
      <c r="U98" s="19" t="s">
        <v>56</v>
      </c>
      <c r="V98" s="19" t="s">
        <v>57</v>
      </c>
      <c r="W98" s="19" t="s">
        <v>58</v>
      </c>
      <c r="X98" s="20" t="s">
        <v>59</v>
      </c>
    </row>
    <row r="99" spans="1:24" ht="25.5" x14ac:dyDescent="0.25">
      <c r="A99" s="53" t="s">
        <v>60</v>
      </c>
      <c r="B99" s="5">
        <v>1</v>
      </c>
      <c r="C99" s="21" t="s">
        <v>336</v>
      </c>
      <c r="D99" s="21" t="s">
        <v>337</v>
      </c>
      <c r="E99" s="21" t="s">
        <v>338</v>
      </c>
      <c r="F99" s="21" t="s">
        <v>339</v>
      </c>
      <c r="G99" s="21" t="s">
        <v>60</v>
      </c>
      <c r="H99" s="22" t="s">
        <v>233</v>
      </c>
      <c r="I99" s="79">
        <v>7.5</v>
      </c>
      <c r="J99" s="57"/>
      <c r="K99" s="5">
        <v>1</v>
      </c>
      <c r="L99" s="24"/>
      <c r="M99" s="25"/>
      <c r="N99" s="26">
        <f>IF(M99&gt;0,ROUND(L99/M99,4),0)</f>
        <v>0</v>
      </c>
      <c r="O99" s="27"/>
      <c r="P99" s="28"/>
      <c r="Q99" s="26">
        <f>ROUND(ROUND(N99,4)*(1-O99),4)</f>
        <v>0</v>
      </c>
      <c r="R99" s="26">
        <f>ROUND(ROUND(Q99,4)*(1+P99),4)</f>
        <v>0</v>
      </c>
      <c r="S99" s="26">
        <f>ROUND($I99*Q99,4)</f>
        <v>0</v>
      </c>
      <c r="T99" s="26">
        <f>ROUND($I99*R99,4)</f>
        <v>0</v>
      </c>
      <c r="U99" s="29"/>
      <c r="V99" s="29"/>
      <c r="W99" s="29"/>
      <c r="X99" s="30"/>
    </row>
    <row r="100" spans="1:24" ht="25.5" x14ac:dyDescent="0.25">
      <c r="A100" s="54" t="s">
        <v>60</v>
      </c>
      <c r="B100" s="7">
        <v>2</v>
      </c>
      <c r="C100" s="31" t="s">
        <v>340</v>
      </c>
      <c r="D100" s="31" t="s">
        <v>337</v>
      </c>
      <c r="E100" s="31" t="s">
        <v>338</v>
      </c>
      <c r="F100" s="31" t="s">
        <v>339</v>
      </c>
      <c r="G100" s="31" t="s">
        <v>60</v>
      </c>
      <c r="H100" s="32" t="s">
        <v>233</v>
      </c>
      <c r="I100" s="80">
        <v>7.5</v>
      </c>
      <c r="J100" s="58"/>
      <c r="K100" s="7">
        <v>1</v>
      </c>
      <c r="L100" s="34"/>
      <c r="M100" s="35"/>
      <c r="N100" s="36">
        <f>IF(M100&gt;0,ROUND(L100/M100,4),0)</f>
        <v>0</v>
      </c>
      <c r="O100" s="37"/>
      <c r="P100" s="38"/>
      <c r="Q100" s="36">
        <f>ROUND(ROUND(N100,4)*(1-O100),4)</f>
        <v>0</v>
      </c>
      <c r="R100" s="36">
        <f>ROUND(ROUND(Q100,4)*(1+P100),4)</f>
        <v>0</v>
      </c>
      <c r="S100" s="36">
        <f>ROUND($I100*Q100,4)</f>
        <v>0</v>
      </c>
      <c r="T100" s="36">
        <f>ROUND($I100*R100,4)</f>
        <v>0</v>
      </c>
      <c r="U100" s="39"/>
      <c r="V100" s="39"/>
      <c r="W100" s="39"/>
      <c r="X100" s="40"/>
    </row>
    <row r="101" spans="1:24" ht="25.5" x14ac:dyDescent="0.25">
      <c r="A101" s="54" t="s">
        <v>60</v>
      </c>
      <c r="B101" s="7">
        <v>3</v>
      </c>
      <c r="C101" s="31" t="s">
        <v>341</v>
      </c>
      <c r="D101" s="31" t="s">
        <v>337</v>
      </c>
      <c r="E101" s="31" t="s">
        <v>338</v>
      </c>
      <c r="F101" s="31" t="s">
        <v>339</v>
      </c>
      <c r="G101" s="31" t="s">
        <v>60</v>
      </c>
      <c r="H101" s="32" t="s">
        <v>233</v>
      </c>
      <c r="I101" s="33">
        <v>8</v>
      </c>
      <c r="J101" s="58"/>
      <c r="K101" s="7">
        <v>1</v>
      </c>
      <c r="L101" s="34"/>
      <c r="M101" s="35"/>
      <c r="N101" s="36">
        <f>IF(M101&gt;0,ROUND(L101/M101,4),0)</f>
        <v>0</v>
      </c>
      <c r="O101" s="37"/>
      <c r="P101" s="38"/>
      <c r="Q101" s="36">
        <f>ROUND(ROUND(N101,4)*(1-O101),4)</f>
        <v>0</v>
      </c>
      <c r="R101" s="36">
        <f>ROUND(ROUND(Q101,4)*(1+P101),4)</f>
        <v>0</v>
      </c>
      <c r="S101" s="36">
        <f>ROUND($I101*Q101,4)</f>
        <v>0</v>
      </c>
      <c r="T101" s="36">
        <f>ROUND($I101*R101,4)</f>
        <v>0</v>
      </c>
      <c r="U101" s="39"/>
      <c r="V101" s="39"/>
      <c r="W101" s="39"/>
      <c r="X101" s="40"/>
    </row>
    <row r="102" spans="1:24" ht="25.5" x14ac:dyDescent="0.25">
      <c r="A102" s="54" t="s">
        <v>60</v>
      </c>
      <c r="B102" s="7">
        <v>4</v>
      </c>
      <c r="C102" s="31" t="s">
        <v>342</v>
      </c>
      <c r="D102" s="31" t="s">
        <v>337</v>
      </c>
      <c r="E102" s="31" t="s">
        <v>338</v>
      </c>
      <c r="F102" s="31" t="s">
        <v>339</v>
      </c>
      <c r="G102" s="31" t="s">
        <v>60</v>
      </c>
      <c r="H102" s="32" t="s">
        <v>233</v>
      </c>
      <c r="I102" s="33">
        <v>8</v>
      </c>
      <c r="J102" s="58"/>
      <c r="K102" s="7">
        <v>1</v>
      </c>
      <c r="L102" s="34"/>
      <c r="M102" s="35"/>
      <c r="N102" s="36">
        <f>IF(M102&gt;0,ROUND(L102/M102,4),0)</f>
        <v>0</v>
      </c>
      <c r="O102" s="37"/>
      <c r="P102" s="38"/>
      <c r="Q102" s="36">
        <f>ROUND(ROUND(N102,4)*(1-O102),4)</f>
        <v>0</v>
      </c>
      <c r="R102" s="36">
        <f>ROUND(ROUND(Q102,4)*(1+P102),4)</f>
        <v>0</v>
      </c>
      <c r="S102" s="36">
        <f>ROUND($I102*Q102,4)</f>
        <v>0</v>
      </c>
      <c r="T102" s="36">
        <f>ROUND($I102*R102,4)</f>
        <v>0</v>
      </c>
      <c r="U102" s="39"/>
      <c r="V102" s="39"/>
      <c r="W102" s="39"/>
      <c r="X102" s="40"/>
    </row>
    <row r="103" spans="1:24" ht="38.25" x14ac:dyDescent="0.25">
      <c r="A103" s="54" t="s">
        <v>60</v>
      </c>
      <c r="B103" s="7">
        <v>5</v>
      </c>
      <c r="C103" s="31" t="s">
        <v>343</v>
      </c>
      <c r="D103" s="31" t="s">
        <v>337</v>
      </c>
      <c r="E103" s="31" t="s">
        <v>338</v>
      </c>
      <c r="F103" s="31" t="s">
        <v>339</v>
      </c>
      <c r="G103" s="31" t="s">
        <v>60</v>
      </c>
      <c r="H103" s="32" t="s">
        <v>233</v>
      </c>
      <c r="I103" s="80">
        <v>7.5</v>
      </c>
      <c r="J103" s="58"/>
      <c r="K103" s="7">
        <v>1</v>
      </c>
      <c r="L103" s="34"/>
      <c r="M103" s="35"/>
      <c r="N103" s="36">
        <f>IF(M103&gt;0,ROUND(L103/M103,4),0)</f>
        <v>0</v>
      </c>
      <c r="O103" s="37"/>
      <c r="P103" s="38"/>
      <c r="Q103" s="36">
        <f>ROUND(ROUND(N103,4)*(1-O103),4)</f>
        <v>0</v>
      </c>
      <c r="R103" s="36">
        <f>ROUND(ROUND(Q103,4)*(1+P103),4)</f>
        <v>0</v>
      </c>
      <c r="S103" s="36">
        <f>ROUND($I103*Q103,4)</f>
        <v>0</v>
      </c>
      <c r="T103" s="36">
        <f>ROUND($I103*R103,4)</f>
        <v>0</v>
      </c>
      <c r="U103" s="39"/>
      <c r="V103" s="39"/>
      <c r="W103" s="39"/>
      <c r="X103" s="40"/>
    </row>
    <row r="104" spans="1:24" ht="39" thickBot="1" x14ac:dyDescent="0.3">
      <c r="A104" s="55" t="s">
        <v>60</v>
      </c>
      <c r="B104" s="9">
        <v>6</v>
      </c>
      <c r="C104" s="41" t="s">
        <v>344</v>
      </c>
      <c r="D104" s="41" t="s">
        <v>345</v>
      </c>
      <c r="E104" s="41" t="s">
        <v>60</v>
      </c>
      <c r="F104" s="41" t="s">
        <v>346</v>
      </c>
      <c r="G104" s="41" t="s">
        <v>60</v>
      </c>
      <c r="H104" s="42" t="s">
        <v>64</v>
      </c>
      <c r="I104" s="43">
        <v>2</v>
      </c>
      <c r="J104" s="59"/>
      <c r="K104" s="9">
        <v>1</v>
      </c>
      <c r="L104" s="44"/>
      <c r="M104" s="45"/>
      <c r="N104" s="46">
        <f>IF(M104&gt;0,ROUND(L104/M104,4),0)</f>
        <v>0</v>
      </c>
      <c r="O104" s="47"/>
      <c r="P104" s="48"/>
      <c r="Q104" s="46">
        <f>ROUND(ROUND(N104,4)*(1-O104),4)</f>
        <v>0</v>
      </c>
      <c r="R104" s="46">
        <f>ROUND(ROUND(Q104,4)*(1+P104),4)</f>
        <v>0</v>
      </c>
      <c r="S104" s="46">
        <f>ROUND($I104*Q104,4)</f>
        <v>0</v>
      </c>
      <c r="T104" s="46">
        <f>ROUND($I104*R104,4)</f>
        <v>0</v>
      </c>
      <c r="U104" s="49"/>
      <c r="V104" s="49"/>
      <c r="W104" s="49"/>
      <c r="X104" s="50"/>
    </row>
    <row r="105" spans="1:24" ht="13.5" thickBot="1" x14ac:dyDescent="0.3">
      <c r="R105" s="60" t="s">
        <v>67</v>
      </c>
      <c r="S105" s="61">
        <f>SUM(S99:S104)</f>
        <v>0</v>
      </c>
      <c r="T105" s="62">
        <f>SUM(T99:T104)</f>
        <v>0</v>
      </c>
    </row>
    <row r="107" spans="1:24" ht="13.5" thickBot="1" x14ac:dyDescent="0.3"/>
    <row r="108" spans="1:24" ht="13.5" thickBot="1" x14ac:dyDescent="0.3">
      <c r="A108" s="51" t="s">
        <v>31</v>
      </c>
      <c r="B108" s="56" t="s">
        <v>347</v>
      </c>
      <c r="C108" s="17" t="s">
        <v>348</v>
      </c>
      <c r="D108" s="17"/>
      <c r="E108" s="17"/>
      <c r="F108" s="17"/>
      <c r="G108" s="17"/>
      <c r="H108" s="17" t="s">
        <v>85</v>
      </c>
      <c r="I108" s="17"/>
      <c r="J108" s="4"/>
      <c r="K108" s="3"/>
      <c r="L108" s="17" t="s">
        <v>349</v>
      </c>
      <c r="M108" s="17"/>
      <c r="N108" s="17"/>
      <c r="O108" s="17"/>
      <c r="P108" s="17"/>
      <c r="Q108" s="17"/>
      <c r="R108" s="17"/>
      <c r="S108" s="17"/>
      <c r="T108" s="17"/>
      <c r="U108" s="17"/>
      <c r="V108" s="17"/>
      <c r="W108" s="17"/>
      <c r="X108" s="4"/>
    </row>
    <row r="109" spans="1:24" ht="51.75" thickBot="1" x14ac:dyDescent="0.3">
      <c r="A109" s="52" t="s">
        <v>36</v>
      </c>
      <c r="B109" s="18" t="s">
        <v>37</v>
      </c>
      <c r="C109" s="19" t="s">
        <v>38</v>
      </c>
      <c r="D109" s="19" t="s">
        <v>39</v>
      </c>
      <c r="E109" s="19" t="s">
        <v>40</v>
      </c>
      <c r="F109" s="19" t="s">
        <v>41</v>
      </c>
      <c r="G109" s="19" t="s">
        <v>42</v>
      </c>
      <c r="H109" s="19" t="s">
        <v>43</v>
      </c>
      <c r="I109" s="19" t="s">
        <v>44</v>
      </c>
      <c r="J109" s="20" t="s">
        <v>45</v>
      </c>
      <c r="K109" s="18" t="s">
        <v>46</v>
      </c>
      <c r="L109" s="19" t="s">
        <v>47</v>
      </c>
      <c r="M109" s="19" t="s">
        <v>48</v>
      </c>
      <c r="N109" s="19" t="s">
        <v>49</v>
      </c>
      <c r="O109" s="19" t="s">
        <v>50</v>
      </c>
      <c r="P109" s="19" t="s">
        <v>51</v>
      </c>
      <c r="Q109" s="19" t="s">
        <v>52</v>
      </c>
      <c r="R109" s="19" t="s">
        <v>53</v>
      </c>
      <c r="S109" s="19" t="s">
        <v>54</v>
      </c>
      <c r="T109" s="19" t="s">
        <v>55</v>
      </c>
      <c r="U109" s="19" t="s">
        <v>56</v>
      </c>
      <c r="V109" s="19" t="s">
        <v>57</v>
      </c>
      <c r="W109" s="19" t="s">
        <v>58</v>
      </c>
      <c r="X109" s="20" t="s">
        <v>59</v>
      </c>
    </row>
    <row r="110" spans="1:24" x14ac:dyDescent="0.25">
      <c r="A110" s="53" t="s">
        <v>60</v>
      </c>
      <c r="B110" s="5">
        <v>1</v>
      </c>
      <c r="C110" s="21" t="s">
        <v>350</v>
      </c>
      <c r="D110" s="21" t="s">
        <v>351</v>
      </c>
      <c r="E110" s="21" t="s">
        <v>352</v>
      </c>
      <c r="F110" s="21" t="s">
        <v>60</v>
      </c>
      <c r="G110" s="21" t="s">
        <v>60</v>
      </c>
      <c r="H110" s="22" t="s">
        <v>64</v>
      </c>
      <c r="I110" s="23">
        <v>8</v>
      </c>
      <c r="J110" s="57"/>
      <c r="K110" s="5">
        <v>1</v>
      </c>
      <c r="L110" s="24"/>
      <c r="M110" s="25"/>
      <c r="N110" s="26">
        <f>IF(M110&gt;0,ROUND(L110/M110,4),0)</f>
        <v>0</v>
      </c>
      <c r="O110" s="27"/>
      <c r="P110" s="28"/>
      <c r="Q110" s="26">
        <f>ROUND(ROUND(N110,4)*(1-O110),4)</f>
        <v>0</v>
      </c>
      <c r="R110" s="26">
        <f>ROUND(ROUND(Q110,4)*(1+P110),4)</f>
        <v>0</v>
      </c>
      <c r="S110" s="26">
        <f>ROUND($I110*Q110,4)</f>
        <v>0</v>
      </c>
      <c r="T110" s="26">
        <f>ROUND($I110*R110,4)</f>
        <v>0</v>
      </c>
      <c r="U110" s="29"/>
      <c r="V110" s="29"/>
      <c r="W110" s="29"/>
      <c r="X110" s="30"/>
    </row>
    <row r="111" spans="1:24" ht="26.25" thickBot="1" x14ac:dyDescent="0.3">
      <c r="A111" s="55" t="s">
        <v>60</v>
      </c>
      <c r="B111" s="9">
        <v>2</v>
      </c>
      <c r="C111" s="41" t="s">
        <v>353</v>
      </c>
      <c r="D111" s="41" t="s">
        <v>354</v>
      </c>
      <c r="E111" s="41" t="s">
        <v>355</v>
      </c>
      <c r="F111" s="41" t="s">
        <v>356</v>
      </c>
      <c r="G111" s="41" t="s">
        <v>60</v>
      </c>
      <c r="H111" s="42" t="s">
        <v>64</v>
      </c>
      <c r="I111" s="43">
        <v>15</v>
      </c>
      <c r="J111" s="59"/>
      <c r="K111" s="9">
        <v>1</v>
      </c>
      <c r="L111" s="44"/>
      <c r="M111" s="45"/>
      <c r="N111" s="46">
        <f>IF(M111&gt;0,ROUND(L111/M111,4),0)</f>
        <v>0</v>
      </c>
      <c r="O111" s="47"/>
      <c r="P111" s="48"/>
      <c r="Q111" s="46">
        <f>ROUND(ROUND(N111,4)*(1-O111),4)</f>
        <v>0</v>
      </c>
      <c r="R111" s="46">
        <f>ROUND(ROUND(Q111,4)*(1+P111),4)</f>
        <v>0</v>
      </c>
      <c r="S111" s="46">
        <f>ROUND($I111*Q111,4)</f>
        <v>0</v>
      </c>
      <c r="T111" s="46">
        <f>ROUND($I111*R111,4)</f>
        <v>0</v>
      </c>
      <c r="U111" s="49"/>
      <c r="V111" s="49"/>
      <c r="W111" s="49"/>
      <c r="X111" s="50"/>
    </row>
    <row r="112" spans="1:24" ht="13.5" thickBot="1" x14ac:dyDescent="0.3">
      <c r="R112" s="60" t="s">
        <v>67</v>
      </c>
      <c r="S112" s="61">
        <f>SUM(S110:S111)</f>
        <v>0</v>
      </c>
      <c r="T112" s="62">
        <f>SUM(T110:T111)</f>
        <v>0</v>
      </c>
    </row>
    <row r="114" spans="1:24" ht="13.5" thickBot="1" x14ac:dyDescent="0.3"/>
    <row r="115" spans="1:24" ht="13.5" thickBot="1" x14ac:dyDescent="0.3">
      <c r="A115" s="51" t="s">
        <v>31</v>
      </c>
      <c r="B115" s="56" t="s">
        <v>357</v>
      </c>
      <c r="C115" s="17" t="s">
        <v>358</v>
      </c>
      <c r="D115" s="17"/>
      <c r="E115" s="17"/>
      <c r="F115" s="17"/>
      <c r="G115" s="17"/>
      <c r="H115" s="17" t="s">
        <v>85</v>
      </c>
      <c r="I115" s="17"/>
      <c r="J115" s="4"/>
      <c r="K115" s="3"/>
      <c r="L115" s="17" t="s">
        <v>359</v>
      </c>
      <c r="M115" s="17"/>
      <c r="N115" s="17"/>
      <c r="O115" s="17"/>
      <c r="P115" s="17"/>
      <c r="Q115" s="17"/>
      <c r="R115" s="17"/>
      <c r="S115" s="17"/>
      <c r="T115" s="17"/>
      <c r="U115" s="17"/>
      <c r="V115" s="17"/>
      <c r="W115" s="17"/>
      <c r="X115" s="4"/>
    </row>
    <row r="116" spans="1:24" ht="51.75" thickBot="1" x14ac:dyDescent="0.3">
      <c r="A116" s="52" t="s">
        <v>36</v>
      </c>
      <c r="B116" s="18" t="s">
        <v>37</v>
      </c>
      <c r="C116" s="19" t="s">
        <v>38</v>
      </c>
      <c r="D116" s="19" t="s">
        <v>39</v>
      </c>
      <c r="E116" s="19" t="s">
        <v>40</v>
      </c>
      <c r="F116" s="19" t="s">
        <v>41</v>
      </c>
      <c r="G116" s="19" t="s">
        <v>42</v>
      </c>
      <c r="H116" s="19" t="s">
        <v>43</v>
      </c>
      <c r="I116" s="19" t="s">
        <v>44</v>
      </c>
      <c r="J116" s="20" t="s">
        <v>45</v>
      </c>
      <c r="K116" s="18" t="s">
        <v>46</v>
      </c>
      <c r="L116" s="19" t="s">
        <v>47</v>
      </c>
      <c r="M116" s="19" t="s">
        <v>48</v>
      </c>
      <c r="N116" s="19" t="s">
        <v>49</v>
      </c>
      <c r="O116" s="19" t="s">
        <v>50</v>
      </c>
      <c r="P116" s="19" t="s">
        <v>51</v>
      </c>
      <c r="Q116" s="19" t="s">
        <v>52</v>
      </c>
      <c r="R116" s="19" t="s">
        <v>53</v>
      </c>
      <c r="S116" s="19" t="s">
        <v>54</v>
      </c>
      <c r="T116" s="19" t="s">
        <v>55</v>
      </c>
      <c r="U116" s="19" t="s">
        <v>56</v>
      </c>
      <c r="V116" s="19" t="s">
        <v>57</v>
      </c>
      <c r="W116" s="19" t="s">
        <v>58</v>
      </c>
      <c r="X116" s="20" t="s">
        <v>59</v>
      </c>
    </row>
    <row r="117" spans="1:24" ht="39" thickBot="1" x14ac:dyDescent="0.3">
      <c r="A117" s="73" t="s">
        <v>60</v>
      </c>
      <c r="B117" s="74">
        <v>1</v>
      </c>
      <c r="C117" s="63" t="s">
        <v>359</v>
      </c>
      <c r="D117" s="63" t="s">
        <v>360</v>
      </c>
      <c r="E117" s="63" t="s">
        <v>361</v>
      </c>
      <c r="F117" s="63" t="s">
        <v>362</v>
      </c>
      <c r="G117" s="63" t="s">
        <v>363</v>
      </c>
      <c r="H117" s="64" t="s">
        <v>64</v>
      </c>
      <c r="I117" s="65">
        <v>20</v>
      </c>
      <c r="J117" s="75"/>
      <c r="K117" s="74">
        <v>1</v>
      </c>
      <c r="L117" s="66"/>
      <c r="M117" s="67"/>
      <c r="N117" s="68">
        <f>IF(M117&gt;0,ROUND(L117/M117,4),0)</f>
        <v>0</v>
      </c>
      <c r="O117" s="69"/>
      <c r="P117" s="70"/>
      <c r="Q117" s="68">
        <f>ROUND(ROUND(N117,4)*(1-O117),4)</f>
        <v>0</v>
      </c>
      <c r="R117" s="68">
        <f>ROUND(ROUND(Q117,4)*(1+P117),4)</f>
        <v>0</v>
      </c>
      <c r="S117" s="68">
        <f>ROUND($I117*Q117,4)</f>
        <v>0</v>
      </c>
      <c r="T117" s="68">
        <f>ROUND($I117*R117,4)</f>
        <v>0</v>
      </c>
      <c r="U117" s="71"/>
      <c r="V117" s="71"/>
      <c r="W117" s="71"/>
      <c r="X117" s="72"/>
    </row>
    <row r="118" spans="1:24" ht="13.5" thickBot="1" x14ac:dyDescent="0.3">
      <c r="R118" s="60" t="s">
        <v>67</v>
      </c>
      <c r="S118" s="61">
        <f>SUM(S117:S117)</f>
        <v>0</v>
      </c>
      <c r="T118" s="62">
        <f>SUM(T117:T117)</f>
        <v>0</v>
      </c>
    </row>
    <row r="120" spans="1:24" ht="13.5" thickBot="1" x14ac:dyDescent="0.3"/>
    <row r="121" spans="1:24" ht="13.5" thickBot="1" x14ac:dyDescent="0.3">
      <c r="A121" s="51" t="s">
        <v>31</v>
      </c>
      <c r="B121" s="56" t="s">
        <v>364</v>
      </c>
      <c r="C121" s="17" t="s">
        <v>365</v>
      </c>
      <c r="D121" s="17"/>
      <c r="E121" s="17"/>
      <c r="F121" s="17"/>
      <c r="G121" s="17"/>
      <c r="H121" s="17" t="s">
        <v>85</v>
      </c>
      <c r="I121" s="17"/>
      <c r="J121" s="4"/>
      <c r="K121" s="3"/>
      <c r="L121" s="17" t="s">
        <v>366</v>
      </c>
      <c r="M121" s="17"/>
      <c r="N121" s="17"/>
      <c r="O121" s="17"/>
      <c r="P121" s="17"/>
      <c r="Q121" s="17"/>
      <c r="R121" s="17"/>
      <c r="S121" s="17"/>
      <c r="T121" s="17"/>
      <c r="U121" s="17"/>
      <c r="V121" s="17"/>
      <c r="W121" s="17"/>
      <c r="X121" s="4"/>
    </row>
    <row r="122" spans="1:24" ht="51.75" thickBot="1" x14ac:dyDescent="0.3">
      <c r="A122" s="52" t="s">
        <v>36</v>
      </c>
      <c r="B122" s="18" t="s">
        <v>37</v>
      </c>
      <c r="C122" s="19" t="s">
        <v>38</v>
      </c>
      <c r="D122" s="19" t="s">
        <v>39</v>
      </c>
      <c r="E122" s="19" t="s">
        <v>40</v>
      </c>
      <c r="F122" s="19" t="s">
        <v>41</v>
      </c>
      <c r="G122" s="19" t="s">
        <v>42</v>
      </c>
      <c r="H122" s="19" t="s">
        <v>43</v>
      </c>
      <c r="I122" s="19" t="s">
        <v>44</v>
      </c>
      <c r="J122" s="20" t="s">
        <v>45</v>
      </c>
      <c r="K122" s="18" t="s">
        <v>46</v>
      </c>
      <c r="L122" s="19" t="s">
        <v>47</v>
      </c>
      <c r="M122" s="19" t="s">
        <v>48</v>
      </c>
      <c r="N122" s="19" t="s">
        <v>49</v>
      </c>
      <c r="O122" s="19" t="s">
        <v>50</v>
      </c>
      <c r="P122" s="19" t="s">
        <v>51</v>
      </c>
      <c r="Q122" s="19" t="s">
        <v>52</v>
      </c>
      <c r="R122" s="19" t="s">
        <v>53</v>
      </c>
      <c r="S122" s="19" t="s">
        <v>54</v>
      </c>
      <c r="T122" s="19" t="s">
        <v>55</v>
      </c>
      <c r="U122" s="19" t="s">
        <v>56</v>
      </c>
      <c r="V122" s="19" t="s">
        <v>57</v>
      </c>
      <c r="W122" s="19" t="s">
        <v>58</v>
      </c>
      <c r="X122" s="20" t="s">
        <v>59</v>
      </c>
    </row>
    <row r="123" spans="1:24" ht="25.5" x14ac:dyDescent="0.25">
      <c r="A123" s="53" t="s">
        <v>60</v>
      </c>
      <c r="B123" s="5">
        <v>1</v>
      </c>
      <c r="C123" s="21" t="s">
        <v>367</v>
      </c>
      <c r="D123" s="21" t="s">
        <v>368</v>
      </c>
      <c r="E123" s="21" t="s">
        <v>60</v>
      </c>
      <c r="F123" s="21" t="s">
        <v>369</v>
      </c>
      <c r="G123" s="21" t="s">
        <v>60</v>
      </c>
      <c r="H123" s="22" t="s">
        <v>64</v>
      </c>
      <c r="I123" s="23">
        <v>15000</v>
      </c>
      <c r="J123" s="57"/>
      <c r="K123" s="5">
        <v>1</v>
      </c>
      <c r="L123" s="24"/>
      <c r="M123" s="25"/>
      <c r="N123" s="26">
        <f>IF(M123&gt;0,ROUND(L123/M123,4),0)</f>
        <v>0</v>
      </c>
      <c r="O123" s="27"/>
      <c r="P123" s="28"/>
      <c r="Q123" s="26">
        <f>ROUND(ROUND(N123,4)*(1-O123),4)</f>
        <v>0</v>
      </c>
      <c r="R123" s="26">
        <f>ROUND(ROUND(Q123,4)*(1+P123),4)</f>
        <v>0</v>
      </c>
      <c r="S123" s="26">
        <f>ROUND($I123*Q123,4)</f>
        <v>0</v>
      </c>
      <c r="T123" s="26">
        <f>ROUND($I123*R123,4)</f>
        <v>0</v>
      </c>
      <c r="U123" s="29"/>
      <c r="V123" s="29"/>
      <c r="W123" s="29"/>
      <c r="X123" s="30"/>
    </row>
    <row r="124" spans="1:24" ht="25.5" x14ac:dyDescent="0.25">
      <c r="A124" s="54" t="s">
        <v>60</v>
      </c>
      <c r="B124" s="7">
        <v>2</v>
      </c>
      <c r="C124" s="31" t="s">
        <v>370</v>
      </c>
      <c r="D124" s="31" t="s">
        <v>371</v>
      </c>
      <c r="E124" s="31" t="s">
        <v>372</v>
      </c>
      <c r="F124" s="31" t="s">
        <v>369</v>
      </c>
      <c r="G124" s="31" t="s">
        <v>60</v>
      </c>
      <c r="H124" s="32" t="s">
        <v>64</v>
      </c>
      <c r="I124" s="33">
        <v>100</v>
      </c>
      <c r="J124" s="58"/>
      <c r="K124" s="7">
        <v>1</v>
      </c>
      <c r="L124" s="34"/>
      <c r="M124" s="35"/>
      <c r="N124" s="36">
        <f>IF(M124&gt;0,ROUND(L124/M124,4),0)</f>
        <v>0</v>
      </c>
      <c r="O124" s="37"/>
      <c r="P124" s="38"/>
      <c r="Q124" s="36">
        <f>ROUND(ROUND(N124,4)*(1-O124),4)</f>
        <v>0</v>
      </c>
      <c r="R124" s="36">
        <f>ROUND(ROUND(Q124,4)*(1+P124),4)</f>
        <v>0</v>
      </c>
      <c r="S124" s="36">
        <f>ROUND($I124*Q124,4)</f>
        <v>0</v>
      </c>
      <c r="T124" s="36">
        <f>ROUND($I124*R124,4)</f>
        <v>0</v>
      </c>
      <c r="U124" s="39"/>
      <c r="V124" s="39"/>
      <c r="W124" s="39"/>
      <c r="X124" s="40"/>
    </row>
    <row r="125" spans="1:24" ht="25.5" x14ac:dyDescent="0.25">
      <c r="A125" s="54" t="s">
        <v>60</v>
      </c>
      <c r="B125" s="7">
        <v>3</v>
      </c>
      <c r="C125" s="31" t="s">
        <v>373</v>
      </c>
      <c r="D125" s="31" t="s">
        <v>374</v>
      </c>
      <c r="E125" s="31" t="s">
        <v>375</v>
      </c>
      <c r="F125" s="31" t="s">
        <v>369</v>
      </c>
      <c r="G125" s="31" t="s">
        <v>60</v>
      </c>
      <c r="H125" s="32" t="s">
        <v>332</v>
      </c>
      <c r="I125" s="33">
        <v>100</v>
      </c>
      <c r="J125" s="58"/>
      <c r="K125" s="7">
        <v>1</v>
      </c>
      <c r="L125" s="34"/>
      <c r="M125" s="35"/>
      <c r="N125" s="36">
        <f>IF(M125&gt;0,ROUND(L125/M125,4),0)</f>
        <v>0</v>
      </c>
      <c r="O125" s="37"/>
      <c r="P125" s="38"/>
      <c r="Q125" s="36">
        <f>ROUND(ROUND(N125,4)*(1-O125),4)</f>
        <v>0</v>
      </c>
      <c r="R125" s="36">
        <f>ROUND(ROUND(Q125,4)*(1+P125),4)</f>
        <v>0</v>
      </c>
      <c r="S125" s="36">
        <f>ROUND($I125*Q125,4)</f>
        <v>0</v>
      </c>
      <c r="T125" s="36">
        <f>ROUND($I125*R125,4)</f>
        <v>0</v>
      </c>
      <c r="U125" s="39"/>
      <c r="V125" s="39"/>
      <c r="W125" s="39"/>
      <c r="X125" s="40"/>
    </row>
    <row r="126" spans="1:24" ht="39" thickBot="1" x14ac:dyDescent="0.3">
      <c r="A126" s="55" t="s">
        <v>60</v>
      </c>
      <c r="B126" s="9">
        <v>4</v>
      </c>
      <c r="C126" s="41" t="s">
        <v>376</v>
      </c>
      <c r="D126" s="41" t="s">
        <v>377</v>
      </c>
      <c r="E126" s="41" t="s">
        <v>378</v>
      </c>
      <c r="F126" s="41" t="s">
        <v>369</v>
      </c>
      <c r="G126" s="41" t="s">
        <v>60</v>
      </c>
      <c r="H126" s="42" t="s">
        <v>64</v>
      </c>
      <c r="I126" s="43">
        <v>16000</v>
      </c>
      <c r="J126" s="59"/>
      <c r="K126" s="9">
        <v>1</v>
      </c>
      <c r="L126" s="44"/>
      <c r="M126" s="45"/>
      <c r="N126" s="46">
        <f>IF(M126&gt;0,ROUND(L126/M126,4),0)</f>
        <v>0</v>
      </c>
      <c r="O126" s="47"/>
      <c r="P126" s="48"/>
      <c r="Q126" s="46">
        <f>ROUND(ROUND(N126,4)*(1-O126),4)</f>
        <v>0</v>
      </c>
      <c r="R126" s="46">
        <f>ROUND(ROUND(Q126,4)*(1+P126),4)</f>
        <v>0</v>
      </c>
      <c r="S126" s="46">
        <f>ROUND($I126*Q126,4)</f>
        <v>0</v>
      </c>
      <c r="T126" s="46">
        <f>ROUND($I126*R126,4)</f>
        <v>0</v>
      </c>
      <c r="U126" s="49"/>
      <c r="V126" s="49"/>
      <c r="W126" s="49"/>
      <c r="X126" s="50"/>
    </row>
    <row r="127" spans="1:24" ht="13.5" thickBot="1" x14ac:dyDescent="0.3">
      <c r="R127" s="60" t="s">
        <v>67</v>
      </c>
      <c r="S127" s="61">
        <f>SUM(S123:S126)</f>
        <v>0</v>
      </c>
      <c r="T127" s="62">
        <f>SUM(T123:T126)</f>
        <v>0</v>
      </c>
    </row>
    <row r="129" spans="1:24" ht="13.5" thickBot="1" x14ac:dyDescent="0.3"/>
    <row r="130" spans="1:24" ht="13.5" thickBot="1" x14ac:dyDescent="0.3">
      <c r="A130" s="51" t="s">
        <v>31</v>
      </c>
      <c r="B130" s="56" t="s">
        <v>379</v>
      </c>
      <c r="C130" s="17" t="s">
        <v>380</v>
      </c>
      <c r="D130" s="17"/>
      <c r="E130" s="17"/>
      <c r="F130" s="17"/>
      <c r="G130" s="17"/>
      <c r="H130" s="17" t="s">
        <v>85</v>
      </c>
      <c r="I130" s="17"/>
      <c r="J130" s="4"/>
      <c r="K130" s="3"/>
      <c r="L130" s="17" t="s">
        <v>381</v>
      </c>
      <c r="M130" s="17"/>
      <c r="N130" s="17"/>
      <c r="O130" s="17"/>
      <c r="P130" s="17"/>
      <c r="Q130" s="17"/>
      <c r="R130" s="17"/>
      <c r="S130" s="17"/>
      <c r="T130" s="17"/>
      <c r="U130" s="17"/>
      <c r="V130" s="17"/>
      <c r="W130" s="17"/>
      <c r="X130" s="4"/>
    </row>
    <row r="131" spans="1:24" ht="51.75" thickBot="1" x14ac:dyDescent="0.3">
      <c r="A131" s="52" t="s">
        <v>36</v>
      </c>
      <c r="B131" s="18" t="s">
        <v>37</v>
      </c>
      <c r="C131" s="19" t="s">
        <v>38</v>
      </c>
      <c r="D131" s="19" t="s">
        <v>39</v>
      </c>
      <c r="E131" s="19" t="s">
        <v>40</v>
      </c>
      <c r="F131" s="19" t="s">
        <v>41</v>
      </c>
      <c r="G131" s="19" t="s">
        <v>42</v>
      </c>
      <c r="H131" s="19" t="s">
        <v>43</v>
      </c>
      <c r="I131" s="19" t="s">
        <v>44</v>
      </c>
      <c r="J131" s="20" t="s">
        <v>45</v>
      </c>
      <c r="K131" s="18" t="s">
        <v>46</v>
      </c>
      <c r="L131" s="19" t="s">
        <v>47</v>
      </c>
      <c r="M131" s="19" t="s">
        <v>48</v>
      </c>
      <c r="N131" s="19" t="s">
        <v>49</v>
      </c>
      <c r="O131" s="19" t="s">
        <v>50</v>
      </c>
      <c r="P131" s="19" t="s">
        <v>51</v>
      </c>
      <c r="Q131" s="19" t="s">
        <v>52</v>
      </c>
      <c r="R131" s="19" t="s">
        <v>53</v>
      </c>
      <c r="S131" s="19" t="s">
        <v>54</v>
      </c>
      <c r="T131" s="19" t="s">
        <v>55</v>
      </c>
      <c r="U131" s="19" t="s">
        <v>56</v>
      </c>
      <c r="V131" s="19" t="s">
        <v>57</v>
      </c>
      <c r="W131" s="19" t="s">
        <v>58</v>
      </c>
      <c r="X131" s="20" t="s">
        <v>59</v>
      </c>
    </row>
    <row r="132" spans="1:24" ht="25.5" x14ac:dyDescent="0.25">
      <c r="A132" s="53" t="s">
        <v>60</v>
      </c>
      <c r="B132" s="5">
        <v>1</v>
      </c>
      <c r="C132" s="21" t="s">
        <v>382</v>
      </c>
      <c r="D132" s="21" t="s">
        <v>383</v>
      </c>
      <c r="E132" s="21" t="s">
        <v>384</v>
      </c>
      <c r="F132" s="21" t="s">
        <v>385</v>
      </c>
      <c r="G132" s="21" t="s">
        <v>60</v>
      </c>
      <c r="H132" s="22" t="s">
        <v>64</v>
      </c>
      <c r="I132" s="23">
        <v>1450</v>
      </c>
      <c r="J132" s="57"/>
      <c r="K132" s="5">
        <v>1</v>
      </c>
      <c r="L132" s="24"/>
      <c r="M132" s="25"/>
      <c r="N132" s="26">
        <f>IF(M132&gt;0,ROUND(L132/M132,4),0)</f>
        <v>0</v>
      </c>
      <c r="O132" s="27"/>
      <c r="P132" s="28"/>
      <c r="Q132" s="26">
        <f>ROUND(ROUND(N132,4)*(1-O132),4)</f>
        <v>0</v>
      </c>
      <c r="R132" s="26">
        <f>ROUND(ROUND(Q132,4)*(1+P132),4)</f>
        <v>0</v>
      </c>
      <c r="S132" s="26">
        <f>ROUND($I132*Q132,4)</f>
        <v>0</v>
      </c>
      <c r="T132" s="26">
        <f>ROUND($I132*R132,4)</f>
        <v>0</v>
      </c>
      <c r="U132" s="29"/>
      <c r="V132" s="29"/>
      <c r="W132" s="29"/>
      <c r="X132" s="30"/>
    </row>
    <row r="133" spans="1:24" ht="25.5" x14ac:dyDescent="0.25">
      <c r="A133" s="54" t="s">
        <v>60</v>
      </c>
      <c r="B133" s="7">
        <v>2</v>
      </c>
      <c r="C133" s="31" t="s">
        <v>386</v>
      </c>
      <c r="D133" s="31" t="s">
        <v>387</v>
      </c>
      <c r="E133" s="31" t="s">
        <v>384</v>
      </c>
      <c r="F133" s="31" t="s">
        <v>385</v>
      </c>
      <c r="G133" s="31" t="s">
        <v>60</v>
      </c>
      <c r="H133" s="32" t="s">
        <v>64</v>
      </c>
      <c r="I133" s="33">
        <v>1000</v>
      </c>
      <c r="J133" s="58"/>
      <c r="K133" s="7">
        <v>1</v>
      </c>
      <c r="L133" s="34"/>
      <c r="M133" s="35"/>
      <c r="N133" s="36">
        <f>IF(M133&gt;0,ROUND(L133/M133,4),0)</f>
        <v>0</v>
      </c>
      <c r="O133" s="37"/>
      <c r="P133" s="38"/>
      <c r="Q133" s="36">
        <f>ROUND(ROUND(N133,4)*(1-O133),4)</f>
        <v>0</v>
      </c>
      <c r="R133" s="36">
        <f>ROUND(ROUND(Q133,4)*(1+P133),4)</f>
        <v>0</v>
      </c>
      <c r="S133" s="36">
        <f>ROUND($I133*Q133,4)</f>
        <v>0</v>
      </c>
      <c r="T133" s="36">
        <f>ROUND($I133*R133,4)</f>
        <v>0</v>
      </c>
      <c r="U133" s="39"/>
      <c r="V133" s="39"/>
      <c r="W133" s="39"/>
      <c r="X133" s="40"/>
    </row>
    <row r="134" spans="1:24" ht="26.25" thickBot="1" x14ac:dyDescent="0.3">
      <c r="A134" s="55" t="s">
        <v>60</v>
      </c>
      <c r="B134" s="9">
        <v>3</v>
      </c>
      <c r="C134" s="41" t="s">
        <v>388</v>
      </c>
      <c r="D134" s="41" t="s">
        <v>389</v>
      </c>
      <c r="E134" s="41" t="s">
        <v>384</v>
      </c>
      <c r="F134" s="41" t="s">
        <v>385</v>
      </c>
      <c r="G134" s="41" t="s">
        <v>60</v>
      </c>
      <c r="H134" s="42" t="s">
        <v>64</v>
      </c>
      <c r="I134" s="43">
        <v>100</v>
      </c>
      <c r="J134" s="59"/>
      <c r="K134" s="9">
        <v>1</v>
      </c>
      <c r="L134" s="44"/>
      <c r="M134" s="45"/>
      <c r="N134" s="46">
        <f>IF(M134&gt;0,ROUND(L134/M134,4),0)</f>
        <v>0</v>
      </c>
      <c r="O134" s="47"/>
      <c r="P134" s="48"/>
      <c r="Q134" s="46">
        <f>ROUND(ROUND(N134,4)*(1-O134),4)</f>
        <v>0</v>
      </c>
      <c r="R134" s="46">
        <f>ROUND(ROUND(Q134,4)*(1+P134),4)</f>
        <v>0</v>
      </c>
      <c r="S134" s="46">
        <f>ROUND($I134*Q134,4)</f>
        <v>0</v>
      </c>
      <c r="T134" s="46">
        <f>ROUND($I134*R134,4)</f>
        <v>0</v>
      </c>
      <c r="U134" s="49"/>
      <c r="V134" s="49"/>
      <c r="W134" s="49"/>
      <c r="X134" s="50"/>
    </row>
    <row r="135" spans="1:24" ht="13.5" thickBot="1" x14ac:dyDescent="0.3">
      <c r="R135" s="60" t="s">
        <v>67</v>
      </c>
      <c r="S135" s="61">
        <f>SUM(S132:S134)</f>
        <v>0</v>
      </c>
      <c r="T135" s="62">
        <f>SUM(T132:T134)</f>
        <v>0</v>
      </c>
    </row>
    <row r="137" spans="1:24" ht="13.5" thickBot="1" x14ac:dyDescent="0.3"/>
    <row r="138" spans="1:24" ht="13.5" thickBot="1" x14ac:dyDescent="0.3">
      <c r="A138" s="51" t="s">
        <v>31</v>
      </c>
      <c r="B138" s="56" t="s">
        <v>390</v>
      </c>
      <c r="C138" s="17" t="s">
        <v>391</v>
      </c>
      <c r="D138" s="17"/>
      <c r="E138" s="17"/>
      <c r="F138" s="17"/>
      <c r="G138" s="17"/>
      <c r="H138" s="17" t="s">
        <v>85</v>
      </c>
      <c r="I138" s="17"/>
      <c r="J138" s="4"/>
      <c r="K138" s="3"/>
      <c r="L138" s="17" t="s">
        <v>392</v>
      </c>
      <c r="M138" s="17"/>
      <c r="N138" s="17"/>
      <c r="O138" s="17"/>
      <c r="P138" s="17"/>
      <c r="Q138" s="17"/>
      <c r="R138" s="17"/>
      <c r="S138" s="17"/>
      <c r="T138" s="17"/>
      <c r="U138" s="17"/>
      <c r="V138" s="17"/>
      <c r="W138" s="17"/>
      <c r="X138" s="4"/>
    </row>
    <row r="139" spans="1:24" ht="51.75" thickBot="1" x14ac:dyDescent="0.3">
      <c r="A139" s="52" t="s">
        <v>36</v>
      </c>
      <c r="B139" s="18" t="s">
        <v>37</v>
      </c>
      <c r="C139" s="19" t="s">
        <v>38</v>
      </c>
      <c r="D139" s="19" t="s">
        <v>39</v>
      </c>
      <c r="E139" s="19" t="s">
        <v>40</v>
      </c>
      <c r="F139" s="19" t="s">
        <v>41</v>
      </c>
      <c r="G139" s="19" t="s">
        <v>42</v>
      </c>
      <c r="H139" s="19" t="s">
        <v>43</v>
      </c>
      <c r="I139" s="19" t="s">
        <v>44</v>
      </c>
      <c r="J139" s="20" t="s">
        <v>45</v>
      </c>
      <c r="K139" s="18" t="s">
        <v>46</v>
      </c>
      <c r="L139" s="19" t="s">
        <v>47</v>
      </c>
      <c r="M139" s="19" t="s">
        <v>48</v>
      </c>
      <c r="N139" s="19" t="s">
        <v>49</v>
      </c>
      <c r="O139" s="19" t="s">
        <v>50</v>
      </c>
      <c r="P139" s="19" t="s">
        <v>51</v>
      </c>
      <c r="Q139" s="19" t="s">
        <v>52</v>
      </c>
      <c r="R139" s="19" t="s">
        <v>53</v>
      </c>
      <c r="S139" s="19" t="s">
        <v>54</v>
      </c>
      <c r="T139" s="19" t="s">
        <v>55</v>
      </c>
      <c r="U139" s="19" t="s">
        <v>56</v>
      </c>
      <c r="V139" s="19" t="s">
        <v>57</v>
      </c>
      <c r="W139" s="19" t="s">
        <v>58</v>
      </c>
      <c r="X139" s="20" t="s">
        <v>59</v>
      </c>
    </row>
    <row r="140" spans="1:24" ht="26.25" thickBot="1" x14ac:dyDescent="0.3">
      <c r="A140" s="73" t="s">
        <v>60</v>
      </c>
      <c r="B140" s="74">
        <v>1</v>
      </c>
      <c r="C140" s="63" t="s">
        <v>393</v>
      </c>
      <c r="D140" s="63" t="s">
        <v>394</v>
      </c>
      <c r="E140" s="63" t="s">
        <v>288</v>
      </c>
      <c r="F140" s="63" t="s">
        <v>60</v>
      </c>
      <c r="G140" s="63" t="s">
        <v>60</v>
      </c>
      <c r="H140" s="64" t="s">
        <v>64</v>
      </c>
      <c r="I140" s="65">
        <v>70</v>
      </c>
      <c r="J140" s="75"/>
      <c r="K140" s="74">
        <v>1</v>
      </c>
      <c r="L140" s="66"/>
      <c r="M140" s="67"/>
      <c r="N140" s="68">
        <f>IF(M140&gt;0,ROUND(L140/M140,4),0)</f>
        <v>0</v>
      </c>
      <c r="O140" s="69"/>
      <c r="P140" s="70"/>
      <c r="Q140" s="68">
        <f>ROUND(ROUND(N140,4)*(1-O140),4)</f>
        <v>0</v>
      </c>
      <c r="R140" s="68">
        <f>ROUND(ROUND(Q140,4)*(1+P140),4)</f>
        <v>0</v>
      </c>
      <c r="S140" s="68">
        <f>ROUND($I140*Q140,4)</f>
        <v>0</v>
      </c>
      <c r="T140" s="68">
        <f>ROUND($I140*R140,4)</f>
        <v>0</v>
      </c>
      <c r="U140" s="71"/>
      <c r="V140" s="71"/>
      <c r="W140" s="71"/>
      <c r="X140" s="72"/>
    </row>
    <row r="141" spans="1:24" ht="13.5" thickBot="1" x14ac:dyDescent="0.3">
      <c r="R141" s="60" t="s">
        <v>67</v>
      </c>
      <c r="S141" s="61">
        <f>SUM(S140:S140)</f>
        <v>0</v>
      </c>
      <c r="T141" s="62">
        <f>SUM(T140:T140)</f>
        <v>0</v>
      </c>
    </row>
  </sheetData>
  <sheetProtection algorithmName="SHA-512" hashValue="IZf4amoEzs6/zBRIWdafEF5CurGH+GQ3hLbyO1cMdubTjuHQpOxkQtko029GO/hg9InCr/RMi7xFC8budWj8JA==" saltValue="z2MMaBzWefuGltX8Vgq8fg==" spinCount="100000" sheet="1" objects="1" scenarios="1"/>
  <pageMargins left="0.78740157021416557" right="0.78740157021416557" top="0.78740157021416557" bottom="0.78740157021416557" header="0.59055116441514754" footer="0.59055116441514754"/>
  <pageSetup paperSize="9" scale="27" fitToHeight="0" pageOrder="overThenDown" orientation="landscape" r:id="rId1"/>
  <headerFooter>
    <oddHeader>&amp;ROBR-8A</oddHeader>
    <oddFooter>&amp;LJN št. 16-02/15, 1. obdobje: 1.8.2015 - 31.7.2016&amp;RStran &amp;P od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48"/>
  <sheetViews>
    <sheetView topLeftCell="B1" workbookViewId="0"/>
  </sheetViews>
  <sheetFormatPr defaultRowHeight="12.75" x14ac:dyDescent="0.25"/>
  <cols>
    <col min="1" max="1" width="15.7109375" style="1" hidden="1" customWidth="1"/>
    <col min="2" max="2" width="7.28515625" style="1" customWidth="1"/>
    <col min="3" max="3" width="32" style="1" customWidth="1"/>
    <col min="4" max="4" width="39.7109375" style="1" customWidth="1"/>
    <col min="5" max="5" width="22" style="1" customWidth="1"/>
    <col min="6" max="6" width="19.28515625" style="1" customWidth="1"/>
    <col min="7" max="7" width="11" style="1" customWidth="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395</v>
      </c>
      <c r="C5" s="14" t="s">
        <v>396</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397</v>
      </c>
      <c r="D11" s="17"/>
      <c r="E11" s="17"/>
      <c r="F11" s="17"/>
      <c r="G11" s="17"/>
      <c r="H11" s="17" t="s">
        <v>34</v>
      </c>
      <c r="I11" s="17"/>
      <c r="J11" s="4"/>
      <c r="K11" s="3"/>
      <c r="L11" s="17" t="s">
        <v>398</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ht="63.75" x14ac:dyDescent="0.25">
      <c r="A13" s="53" t="s">
        <v>60</v>
      </c>
      <c r="B13" s="5">
        <v>1</v>
      </c>
      <c r="C13" s="21" t="s">
        <v>399</v>
      </c>
      <c r="D13" s="21" t="s">
        <v>400</v>
      </c>
      <c r="E13" s="21" t="s">
        <v>60</v>
      </c>
      <c r="F13" s="21" t="s">
        <v>60</v>
      </c>
      <c r="G13" s="21" t="s">
        <v>60</v>
      </c>
      <c r="H13" s="22" t="s">
        <v>64</v>
      </c>
      <c r="I13" s="23">
        <v>3000</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ht="63.75" x14ac:dyDescent="0.25">
      <c r="A14" s="54" t="s">
        <v>60</v>
      </c>
      <c r="B14" s="7">
        <v>2</v>
      </c>
      <c r="C14" s="31" t="s">
        <v>401</v>
      </c>
      <c r="D14" s="31" t="s">
        <v>400</v>
      </c>
      <c r="E14" s="31" t="s">
        <v>60</v>
      </c>
      <c r="F14" s="31" t="s">
        <v>60</v>
      </c>
      <c r="G14" s="31" t="s">
        <v>60</v>
      </c>
      <c r="H14" s="32" t="s">
        <v>64</v>
      </c>
      <c r="I14" s="33">
        <v>7600</v>
      </c>
      <c r="J14" s="58"/>
      <c r="K14" s="7">
        <v>1</v>
      </c>
      <c r="L14" s="34"/>
      <c r="M14" s="35"/>
      <c r="N14" s="36">
        <f>IF(M14&gt;0,ROUND(L14/M14,4),0)</f>
        <v>0</v>
      </c>
      <c r="O14" s="37"/>
      <c r="P14" s="38"/>
      <c r="Q14" s="36">
        <f>ROUND(ROUND(N14,4)*(1-O14),4)</f>
        <v>0</v>
      </c>
      <c r="R14" s="36">
        <f>ROUND(ROUND(Q14,4)*(1+P14),4)</f>
        <v>0</v>
      </c>
      <c r="S14" s="36">
        <f>ROUND($I14*Q14,4)</f>
        <v>0</v>
      </c>
      <c r="T14" s="36">
        <f>ROUND($I14*R14,4)</f>
        <v>0</v>
      </c>
      <c r="U14" s="39"/>
      <c r="V14" s="39"/>
      <c r="W14" s="39"/>
      <c r="X14" s="40"/>
    </row>
    <row r="15" spans="1:24" ht="63.75" x14ac:dyDescent="0.25">
      <c r="A15" s="54" t="s">
        <v>60</v>
      </c>
      <c r="B15" s="7">
        <v>3</v>
      </c>
      <c r="C15" s="31" t="s">
        <v>402</v>
      </c>
      <c r="D15" s="31" t="s">
        <v>400</v>
      </c>
      <c r="E15" s="31" t="s">
        <v>60</v>
      </c>
      <c r="F15" s="31" t="s">
        <v>60</v>
      </c>
      <c r="G15" s="31" t="s">
        <v>60</v>
      </c>
      <c r="H15" s="32" t="s">
        <v>64</v>
      </c>
      <c r="I15" s="33">
        <v>5800</v>
      </c>
      <c r="J15" s="58"/>
      <c r="K15" s="7">
        <v>1</v>
      </c>
      <c r="L15" s="34"/>
      <c r="M15" s="35"/>
      <c r="N15" s="36">
        <f>IF(M15&gt;0,ROUND(L15/M15,4),0)</f>
        <v>0</v>
      </c>
      <c r="O15" s="37"/>
      <c r="P15" s="38"/>
      <c r="Q15" s="36">
        <f>ROUND(ROUND(N15,4)*(1-O15),4)</f>
        <v>0</v>
      </c>
      <c r="R15" s="36">
        <f>ROUND(ROUND(Q15,4)*(1+P15),4)</f>
        <v>0</v>
      </c>
      <c r="S15" s="36">
        <f>ROUND($I15*Q15,4)</f>
        <v>0</v>
      </c>
      <c r="T15" s="36">
        <f>ROUND($I15*R15,4)</f>
        <v>0</v>
      </c>
      <c r="U15" s="39"/>
      <c r="V15" s="39"/>
      <c r="W15" s="39"/>
      <c r="X15" s="40"/>
    </row>
    <row r="16" spans="1:24" ht="64.5" thickBot="1" x14ac:dyDescent="0.3">
      <c r="A16" s="55" t="s">
        <v>60</v>
      </c>
      <c r="B16" s="9">
        <v>4</v>
      </c>
      <c r="C16" s="41" t="s">
        <v>403</v>
      </c>
      <c r="D16" s="41" t="s">
        <v>400</v>
      </c>
      <c r="E16" s="41" t="s">
        <v>60</v>
      </c>
      <c r="F16" s="41" t="s">
        <v>60</v>
      </c>
      <c r="G16" s="41" t="s">
        <v>60</v>
      </c>
      <c r="H16" s="42" t="s">
        <v>64</v>
      </c>
      <c r="I16" s="43">
        <v>4100</v>
      </c>
      <c r="J16" s="59"/>
      <c r="K16" s="9">
        <v>1</v>
      </c>
      <c r="L16" s="44"/>
      <c r="M16" s="45"/>
      <c r="N16" s="46">
        <f>IF(M16&gt;0,ROUND(L16/M16,4),0)</f>
        <v>0</v>
      </c>
      <c r="O16" s="47"/>
      <c r="P16" s="48"/>
      <c r="Q16" s="46">
        <f>ROUND(ROUND(N16,4)*(1-O16),4)</f>
        <v>0</v>
      </c>
      <c r="R16" s="46">
        <f>ROUND(ROUND(Q16,4)*(1+P16),4)</f>
        <v>0</v>
      </c>
      <c r="S16" s="46">
        <f>ROUND($I16*Q16,4)</f>
        <v>0</v>
      </c>
      <c r="T16" s="46">
        <f>ROUND($I16*R16,4)</f>
        <v>0</v>
      </c>
      <c r="U16" s="49"/>
      <c r="V16" s="49"/>
      <c r="W16" s="49"/>
      <c r="X16" s="50"/>
    </row>
    <row r="17" spans="1:24" ht="13.5" thickBot="1" x14ac:dyDescent="0.3">
      <c r="R17" s="60" t="s">
        <v>67</v>
      </c>
      <c r="S17" s="61">
        <f>SUM(S13:S16)</f>
        <v>0</v>
      </c>
      <c r="T17" s="62">
        <f>SUM(T13:T16)</f>
        <v>0</v>
      </c>
    </row>
    <row r="19" spans="1:24" ht="13.5" thickBot="1" x14ac:dyDescent="0.3"/>
    <row r="20" spans="1:24" ht="13.5" thickBot="1" x14ac:dyDescent="0.3">
      <c r="A20" s="51" t="s">
        <v>31</v>
      </c>
      <c r="B20" s="56" t="s">
        <v>68</v>
      </c>
      <c r="C20" s="17" t="s">
        <v>404</v>
      </c>
      <c r="D20" s="17"/>
      <c r="E20" s="17"/>
      <c r="F20" s="17"/>
      <c r="G20" s="17"/>
      <c r="H20" s="17" t="s">
        <v>34</v>
      </c>
      <c r="I20" s="17"/>
      <c r="J20" s="4"/>
      <c r="K20" s="3"/>
      <c r="L20" s="17" t="s">
        <v>405</v>
      </c>
      <c r="M20" s="17"/>
      <c r="N20" s="17"/>
      <c r="O20" s="17"/>
      <c r="P20" s="17"/>
      <c r="Q20" s="17"/>
      <c r="R20" s="17"/>
      <c r="S20" s="17"/>
      <c r="T20" s="17"/>
      <c r="U20" s="17"/>
      <c r="V20" s="17"/>
      <c r="W20" s="17"/>
      <c r="X20" s="4"/>
    </row>
    <row r="21" spans="1:24" ht="51.75" thickBot="1" x14ac:dyDescent="0.3">
      <c r="A21" s="52" t="s">
        <v>36</v>
      </c>
      <c r="B21" s="18" t="s">
        <v>37</v>
      </c>
      <c r="C21" s="19" t="s">
        <v>38</v>
      </c>
      <c r="D21" s="19" t="s">
        <v>39</v>
      </c>
      <c r="E21" s="19" t="s">
        <v>40</v>
      </c>
      <c r="F21" s="19" t="s">
        <v>41</v>
      </c>
      <c r="G21" s="19" t="s">
        <v>42</v>
      </c>
      <c r="H21" s="19" t="s">
        <v>43</v>
      </c>
      <c r="I21" s="19" t="s">
        <v>44</v>
      </c>
      <c r="J21" s="20" t="s">
        <v>45</v>
      </c>
      <c r="K21" s="18" t="s">
        <v>46</v>
      </c>
      <c r="L21" s="19" t="s">
        <v>47</v>
      </c>
      <c r="M21" s="19" t="s">
        <v>48</v>
      </c>
      <c r="N21" s="19" t="s">
        <v>49</v>
      </c>
      <c r="O21" s="19" t="s">
        <v>50</v>
      </c>
      <c r="P21" s="19" t="s">
        <v>51</v>
      </c>
      <c r="Q21" s="19" t="s">
        <v>52</v>
      </c>
      <c r="R21" s="19" t="s">
        <v>53</v>
      </c>
      <c r="S21" s="19" t="s">
        <v>54</v>
      </c>
      <c r="T21" s="19" t="s">
        <v>55</v>
      </c>
      <c r="U21" s="19" t="s">
        <v>56</v>
      </c>
      <c r="V21" s="19" t="s">
        <v>57</v>
      </c>
      <c r="W21" s="19" t="s">
        <v>58</v>
      </c>
      <c r="X21" s="20" t="s">
        <v>59</v>
      </c>
    </row>
    <row r="22" spans="1:24" ht="51" x14ac:dyDescent="0.25">
      <c r="A22" s="53" t="s">
        <v>60</v>
      </c>
      <c r="B22" s="5">
        <v>1</v>
      </c>
      <c r="C22" s="21" t="s">
        <v>406</v>
      </c>
      <c r="D22" s="21" t="s">
        <v>407</v>
      </c>
      <c r="E22" s="21" t="s">
        <v>60</v>
      </c>
      <c r="F22" s="21" t="s">
        <v>60</v>
      </c>
      <c r="G22" s="21" t="s">
        <v>60</v>
      </c>
      <c r="H22" s="22" t="s">
        <v>64</v>
      </c>
      <c r="I22" s="23">
        <v>250</v>
      </c>
      <c r="J22" s="57"/>
      <c r="K22" s="5">
        <v>1</v>
      </c>
      <c r="L22" s="24"/>
      <c r="M22" s="25"/>
      <c r="N22" s="26">
        <f>IF(M22&gt;0,ROUND(L22/M22,4),0)</f>
        <v>0</v>
      </c>
      <c r="O22" s="27"/>
      <c r="P22" s="28"/>
      <c r="Q22" s="26">
        <f>ROUND(ROUND(N22,4)*(1-O22),4)</f>
        <v>0</v>
      </c>
      <c r="R22" s="26">
        <f>ROUND(ROUND(Q22,4)*(1+P22),4)</f>
        <v>0</v>
      </c>
      <c r="S22" s="26">
        <f>ROUND($I22*Q22,4)</f>
        <v>0</v>
      </c>
      <c r="T22" s="26">
        <f>ROUND($I22*R22,4)</f>
        <v>0</v>
      </c>
      <c r="U22" s="29"/>
      <c r="V22" s="29"/>
      <c r="W22" s="29"/>
      <c r="X22" s="30"/>
    </row>
    <row r="23" spans="1:24" ht="51" x14ac:dyDescent="0.25">
      <c r="A23" s="54" t="s">
        <v>60</v>
      </c>
      <c r="B23" s="7">
        <v>2</v>
      </c>
      <c r="C23" s="31" t="s">
        <v>408</v>
      </c>
      <c r="D23" s="31" t="s">
        <v>407</v>
      </c>
      <c r="E23" s="31" t="s">
        <v>60</v>
      </c>
      <c r="F23" s="31" t="s">
        <v>60</v>
      </c>
      <c r="G23" s="31" t="s">
        <v>60</v>
      </c>
      <c r="H23" s="32" t="s">
        <v>64</v>
      </c>
      <c r="I23" s="33">
        <v>2760</v>
      </c>
      <c r="J23" s="58"/>
      <c r="K23" s="7">
        <v>1</v>
      </c>
      <c r="L23" s="34"/>
      <c r="M23" s="35"/>
      <c r="N23" s="36">
        <f>IF(M23&gt;0,ROUND(L23/M23,4),0)</f>
        <v>0</v>
      </c>
      <c r="O23" s="37"/>
      <c r="P23" s="38"/>
      <c r="Q23" s="36">
        <f>ROUND(ROUND(N23,4)*(1-O23),4)</f>
        <v>0</v>
      </c>
      <c r="R23" s="36">
        <f>ROUND(ROUND(Q23,4)*(1+P23),4)</f>
        <v>0</v>
      </c>
      <c r="S23" s="36">
        <f>ROUND($I23*Q23,4)</f>
        <v>0</v>
      </c>
      <c r="T23" s="36">
        <f>ROUND($I23*R23,4)</f>
        <v>0</v>
      </c>
      <c r="U23" s="39"/>
      <c r="V23" s="39"/>
      <c r="W23" s="39"/>
      <c r="X23" s="40"/>
    </row>
    <row r="24" spans="1:24" ht="51" x14ac:dyDescent="0.25">
      <c r="A24" s="54" t="s">
        <v>60</v>
      </c>
      <c r="B24" s="7">
        <v>3</v>
      </c>
      <c r="C24" s="31" t="s">
        <v>409</v>
      </c>
      <c r="D24" s="31" t="s">
        <v>407</v>
      </c>
      <c r="E24" s="31" t="s">
        <v>60</v>
      </c>
      <c r="F24" s="31" t="s">
        <v>60</v>
      </c>
      <c r="G24" s="31" t="s">
        <v>60</v>
      </c>
      <c r="H24" s="32" t="s">
        <v>64</v>
      </c>
      <c r="I24" s="33">
        <v>1670</v>
      </c>
      <c r="J24" s="58"/>
      <c r="K24" s="7">
        <v>1</v>
      </c>
      <c r="L24" s="34"/>
      <c r="M24" s="35"/>
      <c r="N24" s="36">
        <f>IF(M24&gt;0,ROUND(L24/M24,4),0)</f>
        <v>0</v>
      </c>
      <c r="O24" s="37"/>
      <c r="P24" s="38"/>
      <c r="Q24" s="36">
        <f>ROUND(ROUND(N24,4)*(1-O24),4)</f>
        <v>0</v>
      </c>
      <c r="R24" s="36">
        <f>ROUND(ROUND(Q24,4)*(1+P24),4)</f>
        <v>0</v>
      </c>
      <c r="S24" s="36">
        <f>ROUND($I24*Q24,4)</f>
        <v>0</v>
      </c>
      <c r="T24" s="36">
        <f>ROUND($I24*R24,4)</f>
        <v>0</v>
      </c>
      <c r="U24" s="39"/>
      <c r="V24" s="39"/>
      <c r="W24" s="39"/>
      <c r="X24" s="40"/>
    </row>
    <row r="25" spans="1:24" ht="51.75" thickBot="1" x14ac:dyDescent="0.3">
      <c r="A25" s="55" t="s">
        <v>60</v>
      </c>
      <c r="B25" s="9">
        <v>4</v>
      </c>
      <c r="C25" s="41" t="s">
        <v>410</v>
      </c>
      <c r="D25" s="41" t="s">
        <v>407</v>
      </c>
      <c r="E25" s="41" t="s">
        <v>60</v>
      </c>
      <c r="F25" s="41" t="s">
        <v>60</v>
      </c>
      <c r="G25" s="41" t="s">
        <v>60</v>
      </c>
      <c r="H25" s="42" t="s">
        <v>64</v>
      </c>
      <c r="I25" s="43">
        <v>140</v>
      </c>
      <c r="J25" s="59"/>
      <c r="K25" s="9">
        <v>1</v>
      </c>
      <c r="L25" s="44"/>
      <c r="M25" s="45"/>
      <c r="N25" s="46">
        <f>IF(M25&gt;0,ROUND(L25/M25,4),0)</f>
        <v>0</v>
      </c>
      <c r="O25" s="47"/>
      <c r="P25" s="48"/>
      <c r="Q25" s="46">
        <f>ROUND(ROUND(N25,4)*(1-O25),4)</f>
        <v>0</v>
      </c>
      <c r="R25" s="46">
        <f>ROUND(ROUND(Q25,4)*(1+P25),4)</f>
        <v>0</v>
      </c>
      <c r="S25" s="46">
        <f>ROUND($I25*Q25,4)</f>
        <v>0</v>
      </c>
      <c r="T25" s="46">
        <f>ROUND($I25*R25,4)</f>
        <v>0</v>
      </c>
      <c r="U25" s="49"/>
      <c r="V25" s="49"/>
      <c r="W25" s="49"/>
      <c r="X25" s="50"/>
    </row>
    <row r="26" spans="1:24" ht="13.5" thickBot="1" x14ac:dyDescent="0.3">
      <c r="R26" s="60" t="s">
        <v>67</v>
      </c>
      <c r="S26" s="61">
        <f>SUM(S22:S25)</f>
        <v>0</v>
      </c>
      <c r="T26" s="62">
        <f>SUM(T22:T25)</f>
        <v>0</v>
      </c>
    </row>
    <row r="28" spans="1:24" ht="13.5" thickBot="1" x14ac:dyDescent="0.3"/>
    <row r="29" spans="1:24" ht="13.5" thickBot="1" x14ac:dyDescent="0.3">
      <c r="A29" s="51" t="s">
        <v>31</v>
      </c>
      <c r="B29" s="56" t="s">
        <v>74</v>
      </c>
      <c r="C29" s="17" t="s">
        <v>411</v>
      </c>
      <c r="D29" s="17"/>
      <c r="E29" s="17"/>
      <c r="F29" s="17"/>
      <c r="G29" s="17"/>
      <c r="H29" s="17" t="s">
        <v>34</v>
      </c>
      <c r="I29" s="17"/>
      <c r="J29" s="4"/>
      <c r="K29" s="3"/>
      <c r="L29" s="17" t="s">
        <v>412</v>
      </c>
      <c r="M29" s="17"/>
      <c r="N29" s="17"/>
      <c r="O29" s="17"/>
      <c r="P29" s="17"/>
      <c r="Q29" s="17"/>
      <c r="R29" s="17"/>
      <c r="S29" s="17"/>
      <c r="T29" s="17"/>
      <c r="U29" s="17"/>
      <c r="V29" s="17"/>
      <c r="W29" s="17"/>
      <c r="X29" s="4"/>
    </row>
    <row r="30" spans="1:24" ht="51.75" thickBot="1" x14ac:dyDescent="0.3">
      <c r="A30" s="52" t="s">
        <v>36</v>
      </c>
      <c r="B30" s="18" t="s">
        <v>37</v>
      </c>
      <c r="C30" s="19" t="s">
        <v>38</v>
      </c>
      <c r="D30" s="19" t="s">
        <v>39</v>
      </c>
      <c r="E30" s="19" t="s">
        <v>40</v>
      </c>
      <c r="F30" s="19" t="s">
        <v>41</v>
      </c>
      <c r="G30" s="19" t="s">
        <v>42</v>
      </c>
      <c r="H30" s="19" t="s">
        <v>43</v>
      </c>
      <c r="I30" s="19" t="s">
        <v>44</v>
      </c>
      <c r="J30" s="20" t="s">
        <v>45</v>
      </c>
      <c r="K30" s="18" t="s">
        <v>46</v>
      </c>
      <c r="L30" s="19" t="s">
        <v>47</v>
      </c>
      <c r="M30" s="19" t="s">
        <v>48</v>
      </c>
      <c r="N30" s="19" t="s">
        <v>49</v>
      </c>
      <c r="O30" s="19" t="s">
        <v>50</v>
      </c>
      <c r="P30" s="19" t="s">
        <v>51</v>
      </c>
      <c r="Q30" s="19" t="s">
        <v>52</v>
      </c>
      <c r="R30" s="19" t="s">
        <v>53</v>
      </c>
      <c r="S30" s="19" t="s">
        <v>54</v>
      </c>
      <c r="T30" s="19" t="s">
        <v>55</v>
      </c>
      <c r="U30" s="19" t="s">
        <v>56</v>
      </c>
      <c r="V30" s="19" t="s">
        <v>57</v>
      </c>
      <c r="W30" s="19" t="s">
        <v>58</v>
      </c>
      <c r="X30" s="20" t="s">
        <v>59</v>
      </c>
    </row>
    <row r="31" spans="1:24" ht="39" thickBot="1" x14ac:dyDescent="0.3">
      <c r="A31" s="73" t="s">
        <v>60</v>
      </c>
      <c r="B31" s="74">
        <v>1</v>
      </c>
      <c r="C31" s="63" t="s">
        <v>413</v>
      </c>
      <c r="D31" s="63" t="s">
        <v>414</v>
      </c>
      <c r="E31" s="63" t="s">
        <v>60</v>
      </c>
      <c r="F31" s="63" t="s">
        <v>60</v>
      </c>
      <c r="G31" s="63" t="s">
        <v>60</v>
      </c>
      <c r="H31" s="64" t="s">
        <v>64</v>
      </c>
      <c r="I31" s="65">
        <v>6</v>
      </c>
      <c r="J31" s="75"/>
      <c r="K31" s="74">
        <v>1</v>
      </c>
      <c r="L31" s="66"/>
      <c r="M31" s="67"/>
      <c r="N31" s="68">
        <f>IF(M31&gt;0,ROUND(L31/M31,4),0)</f>
        <v>0</v>
      </c>
      <c r="O31" s="69"/>
      <c r="P31" s="70"/>
      <c r="Q31" s="68">
        <f>ROUND(ROUND(N31,4)*(1-O31),4)</f>
        <v>0</v>
      </c>
      <c r="R31" s="68">
        <f>ROUND(ROUND(Q31,4)*(1+P31),4)</f>
        <v>0</v>
      </c>
      <c r="S31" s="68">
        <f>ROUND($I31*Q31,4)</f>
        <v>0</v>
      </c>
      <c r="T31" s="68">
        <f>ROUND($I31*R31,4)</f>
        <v>0</v>
      </c>
      <c r="U31" s="71"/>
      <c r="V31" s="71"/>
      <c r="W31" s="71"/>
      <c r="X31" s="72"/>
    </row>
    <row r="32" spans="1:24" ht="13.5" thickBot="1" x14ac:dyDescent="0.3">
      <c r="R32" s="60" t="s">
        <v>67</v>
      </c>
      <c r="S32" s="61">
        <f>SUM(S31:S31)</f>
        <v>0</v>
      </c>
      <c r="T32" s="62">
        <f>SUM(T31:T31)</f>
        <v>0</v>
      </c>
    </row>
    <row r="34" spans="1:24" ht="13.5" thickBot="1" x14ac:dyDescent="0.3"/>
    <row r="35" spans="1:24" ht="13.5" thickBot="1" x14ac:dyDescent="0.3">
      <c r="A35" s="51" t="s">
        <v>31</v>
      </c>
      <c r="B35" s="56" t="s">
        <v>78</v>
      </c>
      <c r="C35" s="17" t="s">
        <v>415</v>
      </c>
      <c r="D35" s="17"/>
      <c r="E35" s="17"/>
      <c r="F35" s="17"/>
      <c r="G35" s="17"/>
      <c r="H35" s="17" t="s">
        <v>85</v>
      </c>
      <c r="I35" s="17"/>
      <c r="J35" s="4"/>
      <c r="K35" s="3"/>
      <c r="L35" s="17" t="s">
        <v>416</v>
      </c>
      <c r="M35" s="17"/>
      <c r="N35" s="17"/>
      <c r="O35" s="17"/>
      <c r="P35" s="17"/>
      <c r="Q35" s="17"/>
      <c r="R35" s="17"/>
      <c r="S35" s="17"/>
      <c r="T35" s="17"/>
      <c r="U35" s="17"/>
      <c r="V35" s="17"/>
      <c r="W35" s="17"/>
      <c r="X35" s="4"/>
    </row>
    <row r="36" spans="1:24" ht="51.75" thickBot="1" x14ac:dyDescent="0.3">
      <c r="A36" s="52" t="s">
        <v>36</v>
      </c>
      <c r="B36" s="18" t="s">
        <v>37</v>
      </c>
      <c r="C36" s="19" t="s">
        <v>38</v>
      </c>
      <c r="D36" s="19" t="s">
        <v>39</v>
      </c>
      <c r="E36" s="19" t="s">
        <v>40</v>
      </c>
      <c r="F36" s="19" t="s">
        <v>41</v>
      </c>
      <c r="G36" s="19" t="s">
        <v>42</v>
      </c>
      <c r="H36" s="19" t="s">
        <v>43</v>
      </c>
      <c r="I36" s="19" t="s">
        <v>44</v>
      </c>
      <c r="J36" s="20" t="s">
        <v>45</v>
      </c>
      <c r="K36" s="18" t="s">
        <v>46</v>
      </c>
      <c r="L36" s="19" t="s">
        <v>47</v>
      </c>
      <c r="M36" s="19" t="s">
        <v>48</v>
      </c>
      <c r="N36" s="19" t="s">
        <v>49</v>
      </c>
      <c r="O36" s="19" t="s">
        <v>50</v>
      </c>
      <c r="P36" s="19" t="s">
        <v>51</v>
      </c>
      <c r="Q36" s="19" t="s">
        <v>52</v>
      </c>
      <c r="R36" s="19" t="s">
        <v>53</v>
      </c>
      <c r="S36" s="19" t="s">
        <v>54</v>
      </c>
      <c r="T36" s="19" t="s">
        <v>55</v>
      </c>
      <c r="U36" s="19" t="s">
        <v>56</v>
      </c>
      <c r="V36" s="19" t="s">
        <v>57</v>
      </c>
      <c r="W36" s="19" t="s">
        <v>58</v>
      </c>
      <c r="X36" s="20" t="s">
        <v>59</v>
      </c>
    </row>
    <row r="37" spans="1:24" ht="51" x14ac:dyDescent="0.25">
      <c r="A37" s="53" t="s">
        <v>60</v>
      </c>
      <c r="B37" s="5">
        <v>1</v>
      </c>
      <c r="C37" s="21" t="s">
        <v>417</v>
      </c>
      <c r="D37" s="21" t="s">
        <v>407</v>
      </c>
      <c r="E37" s="21" t="s">
        <v>418</v>
      </c>
      <c r="F37" s="21" t="s">
        <v>60</v>
      </c>
      <c r="G37" s="21" t="s">
        <v>60</v>
      </c>
      <c r="H37" s="22" t="s">
        <v>64</v>
      </c>
      <c r="I37" s="23">
        <v>100</v>
      </c>
      <c r="J37" s="57"/>
      <c r="K37" s="5">
        <v>1</v>
      </c>
      <c r="L37" s="24"/>
      <c r="M37" s="25"/>
      <c r="N37" s="26">
        <f>IF(M37&gt;0,ROUND(L37/M37,4),0)</f>
        <v>0</v>
      </c>
      <c r="O37" s="27"/>
      <c r="P37" s="28"/>
      <c r="Q37" s="26">
        <f>ROUND(ROUND(N37,4)*(1-O37),4)</f>
        <v>0</v>
      </c>
      <c r="R37" s="26">
        <f>ROUND(ROUND(Q37,4)*(1+P37),4)</f>
        <v>0</v>
      </c>
      <c r="S37" s="26">
        <f>ROUND($I37*Q37,4)</f>
        <v>0</v>
      </c>
      <c r="T37" s="26">
        <f>ROUND($I37*R37,4)</f>
        <v>0</v>
      </c>
      <c r="U37" s="29"/>
      <c r="V37" s="29"/>
      <c r="W37" s="29"/>
      <c r="X37" s="30"/>
    </row>
    <row r="38" spans="1:24" ht="39" thickBot="1" x14ac:dyDescent="0.3">
      <c r="A38" s="55" t="s">
        <v>60</v>
      </c>
      <c r="B38" s="9">
        <v>2</v>
      </c>
      <c r="C38" s="41" t="s">
        <v>419</v>
      </c>
      <c r="D38" s="41" t="s">
        <v>420</v>
      </c>
      <c r="E38" s="41" t="s">
        <v>60</v>
      </c>
      <c r="F38" s="41" t="s">
        <v>60</v>
      </c>
      <c r="G38" s="41" t="s">
        <v>60</v>
      </c>
      <c r="H38" s="42" t="s">
        <v>64</v>
      </c>
      <c r="I38" s="43">
        <v>12</v>
      </c>
      <c r="J38" s="59"/>
      <c r="K38" s="9">
        <v>1</v>
      </c>
      <c r="L38" s="44"/>
      <c r="M38" s="45"/>
      <c r="N38" s="46">
        <f>IF(M38&gt;0,ROUND(L38/M38,4),0)</f>
        <v>0</v>
      </c>
      <c r="O38" s="47"/>
      <c r="P38" s="48"/>
      <c r="Q38" s="46">
        <f>ROUND(ROUND(N38,4)*(1-O38),4)</f>
        <v>0</v>
      </c>
      <c r="R38" s="46">
        <f>ROUND(ROUND(Q38,4)*(1+P38),4)</f>
        <v>0</v>
      </c>
      <c r="S38" s="46">
        <f>ROUND($I38*Q38,4)</f>
        <v>0</v>
      </c>
      <c r="T38" s="46">
        <f>ROUND($I38*R38,4)</f>
        <v>0</v>
      </c>
      <c r="U38" s="49"/>
      <c r="V38" s="49"/>
      <c r="W38" s="49"/>
      <c r="X38" s="50"/>
    </row>
    <row r="39" spans="1:24" ht="13.5" thickBot="1" x14ac:dyDescent="0.3">
      <c r="R39" s="60" t="s">
        <v>67</v>
      </c>
      <c r="S39" s="61">
        <f>SUM(S37:S38)</f>
        <v>0</v>
      </c>
      <c r="T39" s="62">
        <f>SUM(T37:T38)</f>
        <v>0</v>
      </c>
    </row>
    <row r="41" spans="1:24" ht="13.5" thickBot="1" x14ac:dyDescent="0.3"/>
    <row r="42" spans="1:24" ht="13.5" thickBot="1" x14ac:dyDescent="0.3">
      <c r="A42" s="51" t="s">
        <v>31</v>
      </c>
      <c r="B42" s="56" t="s">
        <v>83</v>
      </c>
      <c r="C42" s="17" t="s">
        <v>421</v>
      </c>
      <c r="D42" s="17"/>
      <c r="E42" s="17"/>
      <c r="F42" s="17"/>
      <c r="G42" s="17"/>
      <c r="H42" s="17" t="s">
        <v>85</v>
      </c>
      <c r="I42" s="17"/>
      <c r="J42" s="4"/>
      <c r="K42" s="3"/>
      <c r="L42" s="17" t="s">
        <v>422</v>
      </c>
      <c r="M42" s="17"/>
      <c r="N42" s="17"/>
      <c r="O42" s="17"/>
      <c r="P42" s="17"/>
      <c r="Q42" s="17"/>
      <c r="R42" s="17"/>
      <c r="S42" s="17"/>
      <c r="T42" s="17"/>
      <c r="U42" s="17"/>
      <c r="V42" s="17"/>
      <c r="W42" s="17"/>
      <c r="X42" s="4"/>
    </row>
    <row r="43" spans="1:24" ht="51.75" thickBot="1" x14ac:dyDescent="0.3">
      <c r="A43" s="52" t="s">
        <v>36</v>
      </c>
      <c r="B43" s="18" t="s">
        <v>37</v>
      </c>
      <c r="C43" s="19" t="s">
        <v>38</v>
      </c>
      <c r="D43" s="19" t="s">
        <v>39</v>
      </c>
      <c r="E43" s="19" t="s">
        <v>40</v>
      </c>
      <c r="F43" s="19" t="s">
        <v>41</v>
      </c>
      <c r="G43" s="19" t="s">
        <v>42</v>
      </c>
      <c r="H43" s="19" t="s">
        <v>43</v>
      </c>
      <c r="I43" s="19" t="s">
        <v>44</v>
      </c>
      <c r="J43" s="20" t="s">
        <v>45</v>
      </c>
      <c r="K43" s="18" t="s">
        <v>46</v>
      </c>
      <c r="L43" s="19" t="s">
        <v>47</v>
      </c>
      <c r="M43" s="19" t="s">
        <v>48</v>
      </c>
      <c r="N43" s="19" t="s">
        <v>49</v>
      </c>
      <c r="O43" s="19" t="s">
        <v>50</v>
      </c>
      <c r="P43" s="19" t="s">
        <v>51</v>
      </c>
      <c r="Q43" s="19" t="s">
        <v>52</v>
      </c>
      <c r="R43" s="19" t="s">
        <v>53</v>
      </c>
      <c r="S43" s="19" t="s">
        <v>54</v>
      </c>
      <c r="T43" s="19" t="s">
        <v>55</v>
      </c>
      <c r="U43" s="19" t="s">
        <v>56</v>
      </c>
      <c r="V43" s="19" t="s">
        <v>57</v>
      </c>
      <c r="W43" s="19" t="s">
        <v>58</v>
      </c>
      <c r="X43" s="20" t="s">
        <v>59</v>
      </c>
    </row>
    <row r="44" spans="1:24" ht="114.75" x14ac:dyDescent="0.25">
      <c r="A44" s="53" t="s">
        <v>60</v>
      </c>
      <c r="B44" s="5">
        <v>1</v>
      </c>
      <c r="C44" s="21" t="s">
        <v>423</v>
      </c>
      <c r="D44" s="21" t="s">
        <v>424</v>
      </c>
      <c r="E44" s="21" t="s">
        <v>425</v>
      </c>
      <c r="F44" s="21" t="s">
        <v>426</v>
      </c>
      <c r="G44" s="21" t="s">
        <v>60</v>
      </c>
      <c r="H44" s="22" t="s">
        <v>64</v>
      </c>
      <c r="I44" s="23">
        <v>15</v>
      </c>
      <c r="J44" s="57"/>
      <c r="K44" s="5">
        <v>1</v>
      </c>
      <c r="L44" s="24"/>
      <c r="M44" s="25"/>
      <c r="N44" s="26">
        <f>IF(M44&gt;0,ROUND(L44/M44,4),0)</f>
        <v>0</v>
      </c>
      <c r="O44" s="27"/>
      <c r="P44" s="28"/>
      <c r="Q44" s="26">
        <f>ROUND(ROUND(N44,4)*(1-O44),4)</f>
        <v>0</v>
      </c>
      <c r="R44" s="26">
        <f>ROUND(ROUND(Q44,4)*(1+P44),4)</f>
        <v>0</v>
      </c>
      <c r="S44" s="26">
        <f>ROUND($I44*Q44,4)</f>
        <v>0</v>
      </c>
      <c r="T44" s="26">
        <f>ROUND($I44*R44,4)</f>
        <v>0</v>
      </c>
      <c r="U44" s="29"/>
      <c r="V44" s="29"/>
      <c r="W44" s="29"/>
      <c r="X44" s="30"/>
    </row>
    <row r="45" spans="1:24" ht="114.75" x14ac:dyDescent="0.25">
      <c r="A45" s="54" t="s">
        <v>60</v>
      </c>
      <c r="B45" s="7">
        <v>2</v>
      </c>
      <c r="C45" s="31" t="s">
        <v>427</v>
      </c>
      <c r="D45" s="31" t="s">
        <v>428</v>
      </c>
      <c r="E45" s="31" t="s">
        <v>429</v>
      </c>
      <c r="F45" s="31" t="s">
        <v>426</v>
      </c>
      <c r="G45" s="31" t="s">
        <v>60</v>
      </c>
      <c r="H45" s="32" t="s">
        <v>64</v>
      </c>
      <c r="I45" s="33">
        <v>380</v>
      </c>
      <c r="J45" s="58"/>
      <c r="K45" s="7">
        <v>1</v>
      </c>
      <c r="L45" s="34"/>
      <c r="M45" s="35"/>
      <c r="N45" s="36">
        <f>IF(M45&gt;0,ROUND(L45/M45,4),0)</f>
        <v>0</v>
      </c>
      <c r="O45" s="37"/>
      <c r="P45" s="38"/>
      <c r="Q45" s="36">
        <f>ROUND(ROUND(N45,4)*(1-O45),4)</f>
        <v>0</v>
      </c>
      <c r="R45" s="36">
        <f>ROUND(ROUND(Q45,4)*(1+P45),4)</f>
        <v>0</v>
      </c>
      <c r="S45" s="36">
        <f>ROUND($I45*Q45,4)</f>
        <v>0</v>
      </c>
      <c r="T45" s="36">
        <f>ROUND($I45*R45,4)</f>
        <v>0</v>
      </c>
      <c r="U45" s="39"/>
      <c r="V45" s="39"/>
      <c r="W45" s="39"/>
      <c r="X45" s="40"/>
    </row>
    <row r="46" spans="1:24" ht="89.25" x14ac:dyDescent="0.25">
      <c r="A46" s="54" t="s">
        <v>60</v>
      </c>
      <c r="B46" s="7">
        <v>3</v>
      </c>
      <c r="C46" s="31" t="s">
        <v>430</v>
      </c>
      <c r="D46" s="31" t="s">
        <v>431</v>
      </c>
      <c r="E46" s="31" t="s">
        <v>432</v>
      </c>
      <c r="F46" s="31" t="s">
        <v>60</v>
      </c>
      <c r="G46" s="31" t="s">
        <v>60</v>
      </c>
      <c r="H46" s="32" t="s">
        <v>64</v>
      </c>
      <c r="I46" s="33">
        <v>2100</v>
      </c>
      <c r="J46" s="58"/>
      <c r="K46" s="7">
        <v>1</v>
      </c>
      <c r="L46" s="34"/>
      <c r="M46" s="35"/>
      <c r="N46" s="36">
        <f>IF(M46&gt;0,ROUND(L46/M46,4),0)</f>
        <v>0</v>
      </c>
      <c r="O46" s="37"/>
      <c r="P46" s="38"/>
      <c r="Q46" s="36">
        <f>ROUND(ROUND(N46,4)*(1-O46),4)</f>
        <v>0</v>
      </c>
      <c r="R46" s="36">
        <f>ROUND(ROUND(Q46,4)*(1+P46),4)</f>
        <v>0</v>
      </c>
      <c r="S46" s="36">
        <f>ROUND($I46*Q46,4)</f>
        <v>0</v>
      </c>
      <c r="T46" s="36">
        <f>ROUND($I46*R46,4)</f>
        <v>0</v>
      </c>
      <c r="U46" s="39"/>
      <c r="V46" s="39"/>
      <c r="W46" s="39"/>
      <c r="X46" s="40"/>
    </row>
    <row r="47" spans="1:24" ht="13.5" thickBot="1" x14ac:dyDescent="0.3">
      <c r="A47" s="55" t="s">
        <v>60</v>
      </c>
      <c r="B47" s="9">
        <v>4</v>
      </c>
      <c r="C47" s="41" t="s">
        <v>433</v>
      </c>
      <c r="D47" s="41" t="s">
        <v>434</v>
      </c>
      <c r="E47" s="41" t="s">
        <v>60</v>
      </c>
      <c r="F47" s="41" t="s">
        <v>60</v>
      </c>
      <c r="G47" s="41" t="s">
        <v>60</v>
      </c>
      <c r="H47" s="42" t="s">
        <v>64</v>
      </c>
      <c r="I47" s="43">
        <v>1</v>
      </c>
      <c r="J47" s="59"/>
      <c r="K47" s="9">
        <v>1</v>
      </c>
      <c r="L47" s="44"/>
      <c r="M47" s="45"/>
      <c r="N47" s="46">
        <f>IF(M47&gt;0,ROUND(L47/M47,4),0)</f>
        <v>0</v>
      </c>
      <c r="O47" s="47"/>
      <c r="P47" s="48"/>
      <c r="Q47" s="46">
        <f>ROUND(ROUND(N47,4)*(1-O47),4)</f>
        <v>0</v>
      </c>
      <c r="R47" s="46">
        <f>ROUND(ROUND(Q47,4)*(1+P47),4)</f>
        <v>0</v>
      </c>
      <c r="S47" s="46">
        <f>ROUND($I47*Q47,4)</f>
        <v>0</v>
      </c>
      <c r="T47" s="46">
        <f>ROUND($I47*R47,4)</f>
        <v>0</v>
      </c>
      <c r="U47" s="49"/>
      <c r="V47" s="49"/>
      <c r="W47" s="49"/>
      <c r="X47" s="50"/>
    </row>
    <row r="48" spans="1:24" ht="13.5" thickBot="1" x14ac:dyDescent="0.3">
      <c r="R48" s="60" t="s">
        <v>67</v>
      </c>
      <c r="S48" s="61">
        <f>SUM(S44:S47)</f>
        <v>0</v>
      </c>
      <c r="T48" s="62">
        <f>SUM(T44:T47)</f>
        <v>0</v>
      </c>
    </row>
  </sheetData>
  <sheetProtection algorithmName="SHA-512" hashValue="lXCe0DDedeLmeWUF/WOROkPCauB3h/KrtgYikuHhraW+55+cQsgKd4IHjqDODCrUWLY4p0DDmzGpLiHv1ZJCCA==" saltValue="aREoVraIOe5W+89CNSH0ew==" spinCount="100000" sheet="1" objects="1" scenarios="1"/>
  <pageMargins left="0.78740157021416557" right="0.78740157021416557" top="0.78740157021416557" bottom="0.78740157021416557" header="0.59055116441514754" footer="0.59055116441514754"/>
  <pageSetup paperSize="9" scale="34" fitToHeight="0" pageOrder="overThenDown" orientation="landscape" r:id="rId1"/>
  <headerFooter>
    <oddHeader>&amp;ROBR-8A</oddHeader>
    <oddFooter>&amp;LJN št. 16-02/15, 1. obdobje: 1.8.2015 - 31.7.2016&amp;RStran &amp;P od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171"/>
  <sheetViews>
    <sheetView topLeftCell="B1" workbookViewId="0"/>
  </sheetViews>
  <sheetFormatPr defaultRowHeight="12.75" x14ac:dyDescent="0.25"/>
  <cols>
    <col min="1" max="1" width="15.7109375" style="1" hidden="1" customWidth="1"/>
    <col min="2" max="2" width="7.28515625" style="1" customWidth="1"/>
    <col min="3" max="3" width="38.5703125" style="1" customWidth="1"/>
    <col min="4" max="4" width="40.7109375" style="1" customWidth="1"/>
    <col min="5" max="5" width="30.7109375" style="1" customWidth="1"/>
    <col min="6" max="7" width="10.7109375" style="1" customWidth="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435</v>
      </c>
      <c r="C5" s="14" t="s">
        <v>436</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437</v>
      </c>
      <c r="D11" s="17"/>
      <c r="E11" s="17"/>
      <c r="F11" s="17"/>
      <c r="G11" s="17"/>
      <c r="H11" s="17" t="s">
        <v>34</v>
      </c>
      <c r="I11" s="17"/>
      <c r="J11" s="4"/>
      <c r="K11" s="3"/>
      <c r="L11" s="17" t="s">
        <v>438</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ht="127.5" x14ac:dyDescent="0.25">
      <c r="A13" s="53" t="s">
        <v>439</v>
      </c>
      <c r="B13" s="5">
        <v>1</v>
      </c>
      <c r="C13" s="21" t="s">
        <v>440</v>
      </c>
      <c r="D13" s="21" t="s">
        <v>441</v>
      </c>
      <c r="E13" s="21" t="s">
        <v>60</v>
      </c>
      <c r="F13" s="21" t="s">
        <v>60</v>
      </c>
      <c r="G13" s="21" t="s">
        <v>60</v>
      </c>
      <c r="H13" s="22" t="s">
        <v>64</v>
      </c>
      <c r="I13" s="23">
        <v>200</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ht="127.5" x14ac:dyDescent="0.25">
      <c r="A14" s="54" t="s">
        <v>60</v>
      </c>
      <c r="B14" s="7">
        <v>2</v>
      </c>
      <c r="C14" s="31" t="s">
        <v>442</v>
      </c>
      <c r="D14" s="31" t="s">
        <v>443</v>
      </c>
      <c r="E14" s="31" t="s">
        <v>60</v>
      </c>
      <c r="F14" s="31" t="s">
        <v>60</v>
      </c>
      <c r="G14" s="31" t="s">
        <v>60</v>
      </c>
      <c r="H14" s="32" t="s">
        <v>64</v>
      </c>
      <c r="I14" s="33">
        <v>50</v>
      </c>
      <c r="J14" s="58"/>
      <c r="K14" s="7">
        <v>1</v>
      </c>
      <c r="L14" s="34"/>
      <c r="M14" s="35"/>
      <c r="N14" s="36">
        <f>IF(M14&gt;0,ROUND(L14/M14,4),0)</f>
        <v>0</v>
      </c>
      <c r="O14" s="37"/>
      <c r="P14" s="38"/>
      <c r="Q14" s="36">
        <f>ROUND(ROUND(N14,4)*(1-O14),4)</f>
        <v>0</v>
      </c>
      <c r="R14" s="36">
        <f>ROUND(ROUND(Q14,4)*(1+P14),4)</f>
        <v>0</v>
      </c>
      <c r="S14" s="36">
        <f>ROUND($I14*Q14,4)</f>
        <v>0</v>
      </c>
      <c r="T14" s="36">
        <f>ROUND($I14*R14,4)</f>
        <v>0</v>
      </c>
      <c r="U14" s="39"/>
      <c r="V14" s="39"/>
      <c r="W14" s="39"/>
      <c r="X14" s="40"/>
    </row>
    <row r="15" spans="1:24" ht="51" x14ac:dyDescent="0.25">
      <c r="A15" s="54" t="s">
        <v>60</v>
      </c>
      <c r="B15" s="7">
        <v>3</v>
      </c>
      <c r="C15" s="31" t="s">
        <v>444</v>
      </c>
      <c r="D15" s="31" t="s">
        <v>445</v>
      </c>
      <c r="E15" s="31" t="s">
        <v>446</v>
      </c>
      <c r="F15" s="31" t="s">
        <v>60</v>
      </c>
      <c r="G15" s="31" t="s">
        <v>60</v>
      </c>
      <c r="H15" s="32" t="s">
        <v>64</v>
      </c>
      <c r="I15" s="33">
        <v>210</v>
      </c>
      <c r="J15" s="58"/>
      <c r="K15" s="7">
        <v>1</v>
      </c>
      <c r="L15" s="34"/>
      <c r="M15" s="35"/>
      <c r="N15" s="36">
        <f>IF(M15&gt;0,ROUND(L15/M15,4),0)</f>
        <v>0</v>
      </c>
      <c r="O15" s="37"/>
      <c r="P15" s="38"/>
      <c r="Q15" s="36">
        <f>ROUND(ROUND(N15,4)*(1-O15),4)</f>
        <v>0</v>
      </c>
      <c r="R15" s="36">
        <f>ROUND(ROUND(Q15,4)*(1+P15),4)</f>
        <v>0</v>
      </c>
      <c r="S15" s="36">
        <f>ROUND($I15*Q15,4)</f>
        <v>0</v>
      </c>
      <c r="T15" s="36">
        <f>ROUND($I15*R15,4)</f>
        <v>0</v>
      </c>
      <c r="U15" s="39"/>
      <c r="V15" s="39"/>
      <c r="W15" s="39"/>
      <c r="X15" s="40"/>
    </row>
    <row r="16" spans="1:24" ht="64.5" thickBot="1" x14ac:dyDescent="0.3">
      <c r="A16" s="55" t="s">
        <v>60</v>
      </c>
      <c r="B16" s="9">
        <v>4</v>
      </c>
      <c r="C16" s="41" t="s">
        <v>447</v>
      </c>
      <c r="D16" s="41" t="s">
        <v>448</v>
      </c>
      <c r="E16" s="41" t="s">
        <v>446</v>
      </c>
      <c r="F16" s="41" t="s">
        <v>60</v>
      </c>
      <c r="G16" s="41" t="s">
        <v>60</v>
      </c>
      <c r="H16" s="42" t="s">
        <v>64</v>
      </c>
      <c r="I16" s="43">
        <v>50</v>
      </c>
      <c r="J16" s="59"/>
      <c r="K16" s="9">
        <v>1</v>
      </c>
      <c r="L16" s="44"/>
      <c r="M16" s="45"/>
      <c r="N16" s="46">
        <f>IF(M16&gt;0,ROUND(L16/M16,4),0)</f>
        <v>0</v>
      </c>
      <c r="O16" s="47"/>
      <c r="P16" s="48"/>
      <c r="Q16" s="46">
        <f>ROUND(ROUND(N16,4)*(1-O16),4)</f>
        <v>0</v>
      </c>
      <c r="R16" s="46">
        <f>ROUND(ROUND(Q16,4)*(1+P16),4)</f>
        <v>0</v>
      </c>
      <c r="S16" s="46">
        <f>ROUND($I16*Q16,4)</f>
        <v>0</v>
      </c>
      <c r="T16" s="46">
        <f>ROUND($I16*R16,4)</f>
        <v>0</v>
      </c>
      <c r="U16" s="49"/>
      <c r="V16" s="49"/>
      <c r="W16" s="49"/>
      <c r="X16" s="50"/>
    </row>
    <row r="17" spans="1:24" ht="13.5" thickBot="1" x14ac:dyDescent="0.3">
      <c r="R17" s="60" t="s">
        <v>67</v>
      </c>
      <c r="S17" s="61">
        <f>SUM(S13:S16)</f>
        <v>0</v>
      </c>
      <c r="T17" s="62">
        <f>SUM(T13:T16)</f>
        <v>0</v>
      </c>
    </row>
    <row r="19" spans="1:24" ht="13.5" thickBot="1" x14ac:dyDescent="0.3"/>
    <row r="20" spans="1:24" ht="13.5" thickBot="1" x14ac:dyDescent="0.3">
      <c r="A20" s="51" t="s">
        <v>31</v>
      </c>
      <c r="B20" s="56" t="s">
        <v>68</v>
      </c>
      <c r="C20" s="17" t="s">
        <v>449</v>
      </c>
      <c r="D20" s="17"/>
      <c r="E20" s="17"/>
      <c r="F20" s="17"/>
      <c r="G20" s="17"/>
      <c r="H20" s="17" t="s">
        <v>85</v>
      </c>
      <c r="I20" s="17"/>
      <c r="J20" s="4"/>
      <c r="K20" s="3"/>
      <c r="L20" s="17" t="s">
        <v>450</v>
      </c>
      <c r="M20" s="17"/>
      <c r="N20" s="17"/>
      <c r="O20" s="17"/>
      <c r="P20" s="17"/>
      <c r="Q20" s="17"/>
      <c r="R20" s="17"/>
      <c r="S20" s="17"/>
      <c r="T20" s="17"/>
      <c r="U20" s="17"/>
      <c r="V20" s="17"/>
      <c r="W20" s="17"/>
      <c r="X20" s="4"/>
    </row>
    <row r="21" spans="1:24" ht="51.75" thickBot="1" x14ac:dyDescent="0.3">
      <c r="A21" s="52" t="s">
        <v>36</v>
      </c>
      <c r="B21" s="18" t="s">
        <v>37</v>
      </c>
      <c r="C21" s="19" t="s">
        <v>38</v>
      </c>
      <c r="D21" s="19" t="s">
        <v>39</v>
      </c>
      <c r="E21" s="19" t="s">
        <v>40</v>
      </c>
      <c r="F21" s="19" t="s">
        <v>41</v>
      </c>
      <c r="G21" s="19" t="s">
        <v>42</v>
      </c>
      <c r="H21" s="19" t="s">
        <v>43</v>
      </c>
      <c r="I21" s="19" t="s">
        <v>44</v>
      </c>
      <c r="J21" s="20" t="s">
        <v>45</v>
      </c>
      <c r="K21" s="18" t="s">
        <v>46</v>
      </c>
      <c r="L21" s="19" t="s">
        <v>47</v>
      </c>
      <c r="M21" s="19" t="s">
        <v>48</v>
      </c>
      <c r="N21" s="19" t="s">
        <v>49</v>
      </c>
      <c r="O21" s="19" t="s">
        <v>50</v>
      </c>
      <c r="P21" s="19" t="s">
        <v>51</v>
      </c>
      <c r="Q21" s="19" t="s">
        <v>52</v>
      </c>
      <c r="R21" s="19" t="s">
        <v>53</v>
      </c>
      <c r="S21" s="19" t="s">
        <v>54</v>
      </c>
      <c r="T21" s="19" t="s">
        <v>55</v>
      </c>
      <c r="U21" s="19" t="s">
        <v>56</v>
      </c>
      <c r="V21" s="19" t="s">
        <v>57</v>
      </c>
      <c r="W21" s="19" t="s">
        <v>58</v>
      </c>
      <c r="X21" s="20" t="s">
        <v>59</v>
      </c>
    </row>
    <row r="22" spans="1:24" ht="51" x14ac:dyDescent="0.25">
      <c r="A22" s="53" t="s">
        <v>60</v>
      </c>
      <c r="B22" s="5">
        <v>1</v>
      </c>
      <c r="C22" s="21" t="s">
        <v>451</v>
      </c>
      <c r="D22" s="21" t="s">
        <v>452</v>
      </c>
      <c r="E22" s="21" t="s">
        <v>453</v>
      </c>
      <c r="F22" s="21" t="s">
        <v>60</v>
      </c>
      <c r="G22" s="21" t="s">
        <v>60</v>
      </c>
      <c r="H22" s="22" t="s">
        <v>64</v>
      </c>
      <c r="I22" s="23">
        <v>160</v>
      </c>
      <c r="J22" s="57"/>
      <c r="K22" s="5">
        <v>1</v>
      </c>
      <c r="L22" s="24"/>
      <c r="M22" s="25"/>
      <c r="N22" s="26">
        <f>IF(M22&gt;0,ROUND(L22/M22,4),0)</f>
        <v>0</v>
      </c>
      <c r="O22" s="27"/>
      <c r="P22" s="28"/>
      <c r="Q22" s="26">
        <f>ROUND(ROUND(N22,4)*(1-O22),4)</f>
        <v>0</v>
      </c>
      <c r="R22" s="26">
        <f>ROUND(ROUND(Q22,4)*(1+P22),4)</f>
        <v>0</v>
      </c>
      <c r="S22" s="26">
        <f>ROUND($I22*Q22,4)</f>
        <v>0</v>
      </c>
      <c r="T22" s="26">
        <f>ROUND($I22*R22,4)</f>
        <v>0</v>
      </c>
      <c r="U22" s="29"/>
      <c r="V22" s="29"/>
      <c r="W22" s="29"/>
      <c r="X22" s="30"/>
    </row>
    <row r="23" spans="1:24" ht="38.25" x14ac:dyDescent="0.25">
      <c r="A23" s="54" t="s">
        <v>60</v>
      </c>
      <c r="B23" s="7">
        <v>2</v>
      </c>
      <c r="C23" s="31" t="s">
        <v>454</v>
      </c>
      <c r="D23" s="31" t="s">
        <v>455</v>
      </c>
      <c r="E23" s="31" t="s">
        <v>456</v>
      </c>
      <c r="F23" s="31" t="s">
        <v>60</v>
      </c>
      <c r="G23" s="31" t="s">
        <v>60</v>
      </c>
      <c r="H23" s="32" t="s">
        <v>64</v>
      </c>
      <c r="I23" s="33">
        <v>1500</v>
      </c>
      <c r="J23" s="58"/>
      <c r="K23" s="7">
        <v>1</v>
      </c>
      <c r="L23" s="34"/>
      <c r="M23" s="35"/>
      <c r="N23" s="36">
        <f>IF(M23&gt;0,ROUND(L23/M23,4),0)</f>
        <v>0</v>
      </c>
      <c r="O23" s="37"/>
      <c r="P23" s="38"/>
      <c r="Q23" s="36">
        <f>ROUND(ROUND(N23,4)*(1-O23),4)</f>
        <v>0</v>
      </c>
      <c r="R23" s="36">
        <f>ROUND(ROUND(Q23,4)*(1+P23),4)</f>
        <v>0</v>
      </c>
      <c r="S23" s="36">
        <f>ROUND($I23*Q23,4)</f>
        <v>0</v>
      </c>
      <c r="T23" s="36">
        <f>ROUND($I23*R23,4)</f>
        <v>0</v>
      </c>
      <c r="U23" s="39"/>
      <c r="V23" s="39"/>
      <c r="W23" s="39"/>
      <c r="X23" s="40"/>
    </row>
    <row r="24" spans="1:24" ht="38.25" x14ac:dyDescent="0.25">
      <c r="A24" s="54" t="s">
        <v>60</v>
      </c>
      <c r="B24" s="7">
        <v>3</v>
      </c>
      <c r="C24" s="31" t="s">
        <v>457</v>
      </c>
      <c r="D24" s="31" t="s">
        <v>458</v>
      </c>
      <c r="E24" s="31" t="s">
        <v>459</v>
      </c>
      <c r="F24" s="31" t="s">
        <v>60</v>
      </c>
      <c r="G24" s="31" t="s">
        <v>60</v>
      </c>
      <c r="H24" s="32" t="s">
        <v>64</v>
      </c>
      <c r="I24" s="33">
        <v>460</v>
      </c>
      <c r="J24" s="58"/>
      <c r="K24" s="7">
        <v>1</v>
      </c>
      <c r="L24" s="34"/>
      <c r="M24" s="35"/>
      <c r="N24" s="36">
        <f>IF(M24&gt;0,ROUND(L24/M24,4),0)</f>
        <v>0</v>
      </c>
      <c r="O24" s="37"/>
      <c r="P24" s="38"/>
      <c r="Q24" s="36">
        <f>ROUND(ROUND(N24,4)*(1-O24),4)</f>
        <v>0</v>
      </c>
      <c r="R24" s="36">
        <f>ROUND(ROUND(Q24,4)*(1+P24),4)</f>
        <v>0</v>
      </c>
      <c r="S24" s="36">
        <f>ROUND($I24*Q24,4)</f>
        <v>0</v>
      </c>
      <c r="T24" s="36">
        <f>ROUND($I24*R24,4)</f>
        <v>0</v>
      </c>
      <c r="U24" s="39"/>
      <c r="V24" s="39"/>
      <c r="W24" s="39"/>
      <c r="X24" s="40"/>
    </row>
    <row r="25" spans="1:24" ht="38.25" x14ac:dyDescent="0.25">
      <c r="A25" s="54" t="s">
        <v>60</v>
      </c>
      <c r="B25" s="7">
        <v>4</v>
      </c>
      <c r="C25" s="31" t="s">
        <v>460</v>
      </c>
      <c r="D25" s="31" t="s">
        <v>60</v>
      </c>
      <c r="E25" s="31" t="s">
        <v>461</v>
      </c>
      <c r="F25" s="31" t="s">
        <v>60</v>
      </c>
      <c r="G25" s="31" t="s">
        <v>60</v>
      </c>
      <c r="H25" s="32" t="s">
        <v>64</v>
      </c>
      <c r="I25" s="33">
        <v>50</v>
      </c>
      <c r="J25" s="58"/>
      <c r="K25" s="7">
        <v>1</v>
      </c>
      <c r="L25" s="34"/>
      <c r="M25" s="35"/>
      <c r="N25" s="36">
        <f>IF(M25&gt;0,ROUND(L25/M25,4),0)</f>
        <v>0</v>
      </c>
      <c r="O25" s="37"/>
      <c r="P25" s="38"/>
      <c r="Q25" s="36">
        <f>ROUND(ROUND(N25,4)*(1-O25),4)</f>
        <v>0</v>
      </c>
      <c r="R25" s="36">
        <f>ROUND(ROUND(Q25,4)*(1+P25),4)</f>
        <v>0</v>
      </c>
      <c r="S25" s="36">
        <f>ROUND($I25*Q25,4)</f>
        <v>0</v>
      </c>
      <c r="T25" s="36">
        <f>ROUND($I25*R25,4)</f>
        <v>0</v>
      </c>
      <c r="U25" s="39"/>
      <c r="V25" s="39"/>
      <c r="W25" s="39"/>
      <c r="X25" s="40"/>
    </row>
    <row r="26" spans="1:24" ht="90" thickBot="1" x14ac:dyDescent="0.3">
      <c r="A26" s="55" t="s">
        <v>60</v>
      </c>
      <c r="B26" s="9">
        <v>5</v>
      </c>
      <c r="C26" s="41" t="s">
        <v>462</v>
      </c>
      <c r="D26" s="41" t="s">
        <v>463</v>
      </c>
      <c r="E26" s="41" t="s">
        <v>464</v>
      </c>
      <c r="F26" s="41" t="s">
        <v>60</v>
      </c>
      <c r="G26" s="41" t="s">
        <v>60</v>
      </c>
      <c r="H26" s="42" t="s">
        <v>64</v>
      </c>
      <c r="I26" s="43">
        <v>25</v>
      </c>
      <c r="J26" s="59"/>
      <c r="K26" s="9">
        <v>1</v>
      </c>
      <c r="L26" s="44"/>
      <c r="M26" s="45"/>
      <c r="N26" s="46">
        <f>IF(M26&gt;0,ROUND(L26/M26,4),0)</f>
        <v>0</v>
      </c>
      <c r="O26" s="47"/>
      <c r="P26" s="48"/>
      <c r="Q26" s="46">
        <f>ROUND(ROUND(N26,4)*(1-O26),4)</f>
        <v>0</v>
      </c>
      <c r="R26" s="46">
        <f>ROUND(ROUND(Q26,4)*(1+P26),4)</f>
        <v>0</v>
      </c>
      <c r="S26" s="46">
        <f>ROUND($I26*Q26,4)</f>
        <v>0</v>
      </c>
      <c r="T26" s="46">
        <f>ROUND($I26*R26,4)</f>
        <v>0</v>
      </c>
      <c r="U26" s="49"/>
      <c r="V26" s="49"/>
      <c r="W26" s="49"/>
      <c r="X26" s="50"/>
    </row>
    <row r="27" spans="1:24" ht="13.5" thickBot="1" x14ac:dyDescent="0.3">
      <c r="R27" s="60" t="s">
        <v>67</v>
      </c>
      <c r="S27" s="61">
        <f>SUM(S22:S26)</f>
        <v>0</v>
      </c>
      <c r="T27" s="62">
        <f>SUM(T22:T26)</f>
        <v>0</v>
      </c>
    </row>
    <row r="29" spans="1:24" ht="13.5" thickBot="1" x14ac:dyDescent="0.3"/>
    <row r="30" spans="1:24" ht="13.5" thickBot="1" x14ac:dyDescent="0.3">
      <c r="A30" s="51" t="s">
        <v>31</v>
      </c>
      <c r="B30" s="56" t="s">
        <v>74</v>
      </c>
      <c r="C30" s="17" t="s">
        <v>465</v>
      </c>
      <c r="D30" s="17"/>
      <c r="E30" s="17"/>
      <c r="F30" s="17"/>
      <c r="G30" s="17"/>
      <c r="H30" s="17" t="s">
        <v>85</v>
      </c>
      <c r="I30" s="17"/>
      <c r="J30" s="4"/>
      <c r="K30" s="3"/>
      <c r="L30" s="17" t="s">
        <v>466</v>
      </c>
      <c r="M30" s="17"/>
      <c r="N30" s="17"/>
      <c r="O30" s="17"/>
      <c r="P30" s="17"/>
      <c r="Q30" s="17"/>
      <c r="R30" s="17"/>
      <c r="S30" s="17"/>
      <c r="T30" s="17"/>
      <c r="U30" s="17"/>
      <c r="V30" s="17"/>
      <c r="W30" s="17"/>
      <c r="X30" s="4"/>
    </row>
    <row r="31" spans="1:24" ht="51.75" thickBot="1" x14ac:dyDescent="0.3">
      <c r="A31" s="52" t="s">
        <v>36</v>
      </c>
      <c r="B31" s="18" t="s">
        <v>37</v>
      </c>
      <c r="C31" s="19" t="s">
        <v>38</v>
      </c>
      <c r="D31" s="19" t="s">
        <v>39</v>
      </c>
      <c r="E31" s="19" t="s">
        <v>40</v>
      </c>
      <c r="F31" s="19" t="s">
        <v>41</v>
      </c>
      <c r="G31" s="19" t="s">
        <v>42</v>
      </c>
      <c r="H31" s="19" t="s">
        <v>43</v>
      </c>
      <c r="I31" s="19" t="s">
        <v>44</v>
      </c>
      <c r="J31" s="20" t="s">
        <v>45</v>
      </c>
      <c r="K31" s="18" t="s">
        <v>46</v>
      </c>
      <c r="L31" s="19" t="s">
        <v>47</v>
      </c>
      <c r="M31" s="19" t="s">
        <v>48</v>
      </c>
      <c r="N31" s="19" t="s">
        <v>49</v>
      </c>
      <c r="O31" s="19" t="s">
        <v>50</v>
      </c>
      <c r="P31" s="19" t="s">
        <v>51</v>
      </c>
      <c r="Q31" s="19" t="s">
        <v>52</v>
      </c>
      <c r="R31" s="19" t="s">
        <v>53</v>
      </c>
      <c r="S31" s="19" t="s">
        <v>54</v>
      </c>
      <c r="T31" s="19" t="s">
        <v>55</v>
      </c>
      <c r="U31" s="19" t="s">
        <v>56</v>
      </c>
      <c r="V31" s="19" t="s">
        <v>57</v>
      </c>
      <c r="W31" s="19" t="s">
        <v>58</v>
      </c>
      <c r="X31" s="20" t="s">
        <v>59</v>
      </c>
    </row>
    <row r="32" spans="1:24" ht="38.25" x14ac:dyDescent="0.25">
      <c r="A32" s="53" t="s">
        <v>60</v>
      </c>
      <c r="B32" s="5">
        <v>1</v>
      </c>
      <c r="C32" s="21" t="s">
        <v>467</v>
      </c>
      <c r="D32" s="21" t="s">
        <v>468</v>
      </c>
      <c r="E32" s="21" t="s">
        <v>469</v>
      </c>
      <c r="F32" s="21" t="s">
        <v>60</v>
      </c>
      <c r="G32" s="21" t="s">
        <v>60</v>
      </c>
      <c r="H32" s="22" t="s">
        <v>64</v>
      </c>
      <c r="I32" s="23">
        <v>200</v>
      </c>
      <c r="J32" s="57"/>
      <c r="K32" s="5">
        <v>1</v>
      </c>
      <c r="L32" s="24"/>
      <c r="M32" s="25"/>
      <c r="N32" s="26">
        <f>IF(M32&gt;0,ROUND(L32/M32,4),0)</f>
        <v>0</v>
      </c>
      <c r="O32" s="27"/>
      <c r="P32" s="28"/>
      <c r="Q32" s="26">
        <f>ROUND(ROUND(N32,4)*(1-O32),4)</f>
        <v>0</v>
      </c>
      <c r="R32" s="26">
        <f>ROUND(ROUND(Q32,4)*(1+P32),4)</f>
        <v>0</v>
      </c>
      <c r="S32" s="26">
        <f>ROUND($I32*Q32,4)</f>
        <v>0</v>
      </c>
      <c r="T32" s="26">
        <f>ROUND($I32*R32,4)</f>
        <v>0</v>
      </c>
      <c r="U32" s="29"/>
      <c r="V32" s="29"/>
      <c r="W32" s="29"/>
      <c r="X32" s="30"/>
    </row>
    <row r="33" spans="1:24" ht="38.25" x14ac:dyDescent="0.25">
      <c r="A33" s="54" t="s">
        <v>60</v>
      </c>
      <c r="B33" s="7">
        <v>2</v>
      </c>
      <c r="C33" s="31" t="s">
        <v>470</v>
      </c>
      <c r="D33" s="31" t="s">
        <v>471</v>
      </c>
      <c r="E33" s="31" t="s">
        <v>472</v>
      </c>
      <c r="F33" s="31" t="s">
        <v>60</v>
      </c>
      <c r="G33" s="31" t="s">
        <v>60</v>
      </c>
      <c r="H33" s="32" t="s">
        <v>64</v>
      </c>
      <c r="I33" s="33">
        <v>1700</v>
      </c>
      <c r="J33" s="58"/>
      <c r="K33" s="7">
        <v>1</v>
      </c>
      <c r="L33" s="34"/>
      <c r="M33" s="35"/>
      <c r="N33" s="36">
        <f>IF(M33&gt;0,ROUND(L33/M33,4),0)</f>
        <v>0</v>
      </c>
      <c r="O33" s="37"/>
      <c r="P33" s="38"/>
      <c r="Q33" s="36">
        <f>ROUND(ROUND(N33,4)*(1-O33),4)</f>
        <v>0</v>
      </c>
      <c r="R33" s="36">
        <f>ROUND(ROUND(Q33,4)*(1+P33),4)</f>
        <v>0</v>
      </c>
      <c r="S33" s="36">
        <f>ROUND($I33*Q33,4)</f>
        <v>0</v>
      </c>
      <c r="T33" s="36">
        <f>ROUND($I33*R33,4)</f>
        <v>0</v>
      </c>
      <c r="U33" s="39"/>
      <c r="V33" s="39"/>
      <c r="W33" s="39"/>
      <c r="X33" s="40"/>
    </row>
    <row r="34" spans="1:24" ht="38.25" x14ac:dyDescent="0.25">
      <c r="A34" s="54" t="s">
        <v>60</v>
      </c>
      <c r="B34" s="7">
        <v>3</v>
      </c>
      <c r="C34" s="31" t="s">
        <v>473</v>
      </c>
      <c r="D34" s="31" t="s">
        <v>63</v>
      </c>
      <c r="E34" s="31" t="s">
        <v>474</v>
      </c>
      <c r="F34" s="31" t="s">
        <v>60</v>
      </c>
      <c r="G34" s="31" t="s">
        <v>60</v>
      </c>
      <c r="H34" s="32" t="s">
        <v>64</v>
      </c>
      <c r="I34" s="33">
        <v>7</v>
      </c>
      <c r="J34" s="58"/>
      <c r="K34" s="7">
        <v>1</v>
      </c>
      <c r="L34" s="34"/>
      <c r="M34" s="35"/>
      <c r="N34" s="36">
        <f>IF(M34&gt;0,ROUND(L34/M34,4),0)</f>
        <v>0</v>
      </c>
      <c r="O34" s="37"/>
      <c r="P34" s="38"/>
      <c r="Q34" s="36">
        <f>ROUND(ROUND(N34,4)*(1-O34),4)</f>
        <v>0</v>
      </c>
      <c r="R34" s="36">
        <f>ROUND(ROUND(Q34,4)*(1+P34),4)</f>
        <v>0</v>
      </c>
      <c r="S34" s="36">
        <f>ROUND($I34*Q34,4)</f>
        <v>0</v>
      </c>
      <c r="T34" s="36">
        <f>ROUND($I34*R34,4)</f>
        <v>0</v>
      </c>
      <c r="U34" s="39"/>
      <c r="V34" s="39"/>
      <c r="W34" s="39"/>
      <c r="X34" s="40"/>
    </row>
    <row r="35" spans="1:24" ht="39" thickBot="1" x14ac:dyDescent="0.3">
      <c r="A35" s="55" t="s">
        <v>60</v>
      </c>
      <c r="B35" s="9">
        <v>4</v>
      </c>
      <c r="C35" s="41" t="s">
        <v>475</v>
      </c>
      <c r="D35" s="41" t="s">
        <v>476</v>
      </c>
      <c r="E35" s="41" t="s">
        <v>477</v>
      </c>
      <c r="F35" s="41" t="s">
        <v>60</v>
      </c>
      <c r="G35" s="41" t="s">
        <v>60</v>
      </c>
      <c r="H35" s="42" t="s">
        <v>64</v>
      </c>
      <c r="I35" s="43">
        <v>2000</v>
      </c>
      <c r="J35" s="59"/>
      <c r="K35" s="9">
        <v>1</v>
      </c>
      <c r="L35" s="44"/>
      <c r="M35" s="45"/>
      <c r="N35" s="46">
        <f>IF(M35&gt;0,ROUND(L35/M35,4),0)</f>
        <v>0</v>
      </c>
      <c r="O35" s="47"/>
      <c r="P35" s="48"/>
      <c r="Q35" s="46">
        <f>ROUND(ROUND(N35,4)*(1-O35),4)</f>
        <v>0</v>
      </c>
      <c r="R35" s="46">
        <f>ROUND(ROUND(Q35,4)*(1+P35),4)</f>
        <v>0</v>
      </c>
      <c r="S35" s="46">
        <f>ROUND($I35*Q35,4)</f>
        <v>0</v>
      </c>
      <c r="T35" s="46">
        <f>ROUND($I35*R35,4)</f>
        <v>0</v>
      </c>
      <c r="U35" s="49"/>
      <c r="V35" s="49"/>
      <c r="W35" s="49"/>
      <c r="X35" s="50"/>
    </row>
    <row r="36" spans="1:24" ht="13.5" thickBot="1" x14ac:dyDescent="0.3">
      <c r="R36" s="60" t="s">
        <v>67</v>
      </c>
      <c r="S36" s="61">
        <f>SUM(S32:S35)</f>
        <v>0</v>
      </c>
      <c r="T36" s="62">
        <f>SUM(T32:T35)</f>
        <v>0</v>
      </c>
    </row>
    <row r="38" spans="1:24" ht="13.5" thickBot="1" x14ac:dyDescent="0.3"/>
    <row r="39" spans="1:24" ht="13.5" thickBot="1" x14ac:dyDescent="0.3">
      <c r="A39" s="51" t="s">
        <v>31</v>
      </c>
      <c r="B39" s="56" t="s">
        <v>78</v>
      </c>
      <c r="C39" s="17" t="s">
        <v>478</v>
      </c>
      <c r="D39" s="17"/>
      <c r="E39" s="17"/>
      <c r="F39" s="17"/>
      <c r="G39" s="17"/>
      <c r="H39" s="17" t="s">
        <v>34</v>
      </c>
      <c r="I39" s="17"/>
      <c r="J39" s="4"/>
      <c r="K39" s="3"/>
      <c r="L39" s="17" t="s">
        <v>479</v>
      </c>
      <c r="M39" s="17"/>
      <c r="N39" s="17"/>
      <c r="O39" s="17"/>
      <c r="P39" s="17"/>
      <c r="Q39" s="17"/>
      <c r="R39" s="17"/>
      <c r="S39" s="17"/>
      <c r="T39" s="17"/>
      <c r="U39" s="17"/>
      <c r="V39" s="17"/>
      <c r="W39" s="17"/>
      <c r="X39" s="4"/>
    </row>
    <row r="40" spans="1:24" ht="51.75" thickBot="1" x14ac:dyDescent="0.3">
      <c r="A40" s="52" t="s">
        <v>36</v>
      </c>
      <c r="B40" s="18" t="s">
        <v>37</v>
      </c>
      <c r="C40" s="19" t="s">
        <v>38</v>
      </c>
      <c r="D40" s="19" t="s">
        <v>39</v>
      </c>
      <c r="E40" s="19" t="s">
        <v>40</v>
      </c>
      <c r="F40" s="19" t="s">
        <v>41</v>
      </c>
      <c r="G40" s="19" t="s">
        <v>42</v>
      </c>
      <c r="H40" s="19" t="s">
        <v>43</v>
      </c>
      <c r="I40" s="19" t="s">
        <v>44</v>
      </c>
      <c r="J40" s="20" t="s">
        <v>45</v>
      </c>
      <c r="K40" s="18" t="s">
        <v>46</v>
      </c>
      <c r="L40" s="19" t="s">
        <v>47</v>
      </c>
      <c r="M40" s="19" t="s">
        <v>48</v>
      </c>
      <c r="N40" s="19" t="s">
        <v>49</v>
      </c>
      <c r="O40" s="19" t="s">
        <v>50</v>
      </c>
      <c r="P40" s="19" t="s">
        <v>51</v>
      </c>
      <c r="Q40" s="19" t="s">
        <v>52</v>
      </c>
      <c r="R40" s="19" t="s">
        <v>53</v>
      </c>
      <c r="S40" s="19" t="s">
        <v>54</v>
      </c>
      <c r="T40" s="19" t="s">
        <v>55</v>
      </c>
      <c r="U40" s="19" t="s">
        <v>56</v>
      </c>
      <c r="V40" s="19" t="s">
        <v>57</v>
      </c>
      <c r="W40" s="19" t="s">
        <v>58</v>
      </c>
      <c r="X40" s="20" t="s">
        <v>59</v>
      </c>
    </row>
    <row r="41" spans="1:24" ht="90" thickBot="1" x14ac:dyDescent="0.3">
      <c r="A41" s="73" t="s">
        <v>60</v>
      </c>
      <c r="B41" s="74">
        <v>1</v>
      </c>
      <c r="C41" s="63" t="s">
        <v>480</v>
      </c>
      <c r="D41" s="63" t="s">
        <v>481</v>
      </c>
      <c r="E41" s="63" t="s">
        <v>482</v>
      </c>
      <c r="F41" s="63" t="s">
        <v>483</v>
      </c>
      <c r="G41" s="63" t="s">
        <v>60</v>
      </c>
      <c r="H41" s="64" t="s">
        <v>64</v>
      </c>
      <c r="I41" s="65">
        <v>3</v>
      </c>
      <c r="J41" s="75"/>
      <c r="K41" s="74">
        <v>1</v>
      </c>
      <c r="L41" s="66"/>
      <c r="M41" s="67"/>
      <c r="N41" s="68">
        <f>IF(M41&gt;0,ROUND(L41/M41,4),0)</f>
        <v>0</v>
      </c>
      <c r="O41" s="69"/>
      <c r="P41" s="70"/>
      <c r="Q41" s="68">
        <f>ROUND(ROUND(N41,4)*(1-O41),4)</f>
        <v>0</v>
      </c>
      <c r="R41" s="68">
        <f>ROUND(ROUND(Q41,4)*(1+P41),4)</f>
        <v>0</v>
      </c>
      <c r="S41" s="68">
        <f>ROUND($I41*Q41,4)</f>
        <v>0</v>
      </c>
      <c r="T41" s="68">
        <f>ROUND($I41*R41,4)</f>
        <v>0</v>
      </c>
      <c r="U41" s="71"/>
      <c r="V41" s="71"/>
      <c r="W41" s="71"/>
      <c r="X41" s="72"/>
    </row>
    <row r="42" spans="1:24" ht="13.5" thickBot="1" x14ac:dyDescent="0.3">
      <c r="R42" s="60" t="s">
        <v>67</v>
      </c>
      <c r="S42" s="61">
        <f>SUM(S41:S41)</f>
        <v>0</v>
      </c>
      <c r="T42" s="62">
        <f>SUM(T41:T41)</f>
        <v>0</v>
      </c>
    </row>
    <row r="44" spans="1:24" ht="13.5" thickBot="1" x14ac:dyDescent="0.3"/>
    <row r="45" spans="1:24" ht="13.5" thickBot="1" x14ac:dyDescent="0.3">
      <c r="A45" s="51" t="s">
        <v>31</v>
      </c>
      <c r="B45" s="56" t="s">
        <v>83</v>
      </c>
      <c r="C45" s="17" t="s">
        <v>484</v>
      </c>
      <c r="D45" s="17"/>
      <c r="E45" s="17"/>
      <c r="F45" s="17"/>
      <c r="G45" s="17"/>
      <c r="H45" s="17" t="s">
        <v>85</v>
      </c>
      <c r="I45" s="17"/>
      <c r="J45" s="4"/>
      <c r="K45" s="3"/>
      <c r="L45" s="17" t="s">
        <v>485</v>
      </c>
      <c r="M45" s="17"/>
      <c r="N45" s="17"/>
      <c r="O45" s="17"/>
      <c r="P45" s="17"/>
      <c r="Q45" s="17"/>
      <c r="R45" s="17"/>
      <c r="S45" s="17"/>
      <c r="T45" s="17"/>
      <c r="U45" s="17"/>
      <c r="V45" s="17"/>
      <c r="W45" s="17"/>
      <c r="X45" s="4"/>
    </row>
    <row r="46" spans="1:24" ht="51.75" thickBot="1" x14ac:dyDescent="0.3">
      <c r="A46" s="52" t="s">
        <v>36</v>
      </c>
      <c r="B46" s="18" t="s">
        <v>37</v>
      </c>
      <c r="C46" s="19" t="s">
        <v>38</v>
      </c>
      <c r="D46" s="19" t="s">
        <v>39</v>
      </c>
      <c r="E46" s="19" t="s">
        <v>40</v>
      </c>
      <c r="F46" s="19" t="s">
        <v>41</v>
      </c>
      <c r="G46" s="19" t="s">
        <v>42</v>
      </c>
      <c r="H46" s="19" t="s">
        <v>43</v>
      </c>
      <c r="I46" s="19" t="s">
        <v>44</v>
      </c>
      <c r="J46" s="20" t="s">
        <v>45</v>
      </c>
      <c r="K46" s="18" t="s">
        <v>46</v>
      </c>
      <c r="L46" s="19" t="s">
        <v>47</v>
      </c>
      <c r="M46" s="19" t="s">
        <v>48</v>
      </c>
      <c r="N46" s="19" t="s">
        <v>49</v>
      </c>
      <c r="O46" s="19" t="s">
        <v>50</v>
      </c>
      <c r="P46" s="19" t="s">
        <v>51</v>
      </c>
      <c r="Q46" s="19" t="s">
        <v>52</v>
      </c>
      <c r="R46" s="19" t="s">
        <v>53</v>
      </c>
      <c r="S46" s="19" t="s">
        <v>54</v>
      </c>
      <c r="T46" s="19" t="s">
        <v>55</v>
      </c>
      <c r="U46" s="19" t="s">
        <v>56</v>
      </c>
      <c r="V46" s="19" t="s">
        <v>57</v>
      </c>
      <c r="W46" s="19" t="s">
        <v>58</v>
      </c>
      <c r="X46" s="20" t="s">
        <v>59</v>
      </c>
    </row>
    <row r="47" spans="1:24" ht="38.25" x14ac:dyDescent="0.25">
      <c r="A47" s="53" t="s">
        <v>60</v>
      </c>
      <c r="B47" s="5">
        <v>1</v>
      </c>
      <c r="C47" s="21" t="s">
        <v>486</v>
      </c>
      <c r="D47" s="21" t="s">
        <v>487</v>
      </c>
      <c r="E47" s="21" t="s">
        <v>488</v>
      </c>
      <c r="F47" s="21" t="s">
        <v>60</v>
      </c>
      <c r="G47" s="21" t="s">
        <v>60</v>
      </c>
      <c r="H47" s="22" t="s">
        <v>64</v>
      </c>
      <c r="I47" s="23">
        <v>60</v>
      </c>
      <c r="J47" s="57"/>
      <c r="K47" s="5">
        <v>1</v>
      </c>
      <c r="L47" s="24"/>
      <c r="M47" s="25"/>
      <c r="N47" s="26">
        <f>IF(M47&gt;0,ROUND(L47/M47,4),0)</f>
        <v>0</v>
      </c>
      <c r="O47" s="27"/>
      <c r="P47" s="28"/>
      <c r="Q47" s="26">
        <f>ROUND(ROUND(N47,4)*(1-O47),4)</f>
        <v>0</v>
      </c>
      <c r="R47" s="26">
        <f>ROUND(ROUND(Q47,4)*(1+P47),4)</f>
        <v>0</v>
      </c>
      <c r="S47" s="26">
        <f>ROUND($I47*Q47,4)</f>
        <v>0</v>
      </c>
      <c r="T47" s="26">
        <f>ROUND($I47*R47,4)</f>
        <v>0</v>
      </c>
      <c r="U47" s="29"/>
      <c r="V47" s="29"/>
      <c r="W47" s="29"/>
      <c r="X47" s="30"/>
    </row>
    <row r="48" spans="1:24" ht="89.25" x14ac:dyDescent="0.25">
      <c r="A48" s="54" t="s">
        <v>60</v>
      </c>
      <c r="B48" s="7">
        <v>2</v>
      </c>
      <c r="C48" s="31" t="s">
        <v>489</v>
      </c>
      <c r="D48" s="31" t="s">
        <v>490</v>
      </c>
      <c r="E48" s="31" t="s">
        <v>491</v>
      </c>
      <c r="F48" s="31" t="s">
        <v>60</v>
      </c>
      <c r="G48" s="31" t="s">
        <v>60</v>
      </c>
      <c r="H48" s="32" t="s">
        <v>64</v>
      </c>
      <c r="I48" s="33">
        <v>50</v>
      </c>
      <c r="J48" s="58"/>
      <c r="K48" s="7">
        <v>1</v>
      </c>
      <c r="L48" s="34"/>
      <c r="M48" s="35"/>
      <c r="N48" s="36">
        <f>IF(M48&gt;0,ROUND(L48/M48,4),0)</f>
        <v>0</v>
      </c>
      <c r="O48" s="37"/>
      <c r="P48" s="38"/>
      <c r="Q48" s="36">
        <f>ROUND(ROUND(N48,4)*(1-O48),4)</f>
        <v>0</v>
      </c>
      <c r="R48" s="36">
        <f>ROUND(ROUND(Q48,4)*(1+P48),4)</f>
        <v>0</v>
      </c>
      <c r="S48" s="36">
        <f>ROUND($I48*Q48,4)</f>
        <v>0</v>
      </c>
      <c r="T48" s="36">
        <f>ROUND($I48*R48,4)</f>
        <v>0</v>
      </c>
      <c r="U48" s="39"/>
      <c r="V48" s="39"/>
      <c r="W48" s="39"/>
      <c r="X48" s="40"/>
    </row>
    <row r="49" spans="1:24" ht="64.5" thickBot="1" x14ac:dyDescent="0.3">
      <c r="A49" s="55" t="s">
        <v>60</v>
      </c>
      <c r="B49" s="9">
        <v>3</v>
      </c>
      <c r="C49" s="41" t="s">
        <v>492</v>
      </c>
      <c r="D49" s="41" t="s">
        <v>493</v>
      </c>
      <c r="E49" s="41" t="s">
        <v>494</v>
      </c>
      <c r="F49" s="41" t="s">
        <v>60</v>
      </c>
      <c r="G49" s="41" t="s">
        <v>60</v>
      </c>
      <c r="H49" s="42" t="s">
        <v>64</v>
      </c>
      <c r="I49" s="43">
        <v>15</v>
      </c>
      <c r="J49" s="59"/>
      <c r="K49" s="9">
        <v>1</v>
      </c>
      <c r="L49" s="44"/>
      <c r="M49" s="45"/>
      <c r="N49" s="46">
        <f>IF(M49&gt;0,ROUND(L49/M49,4),0)</f>
        <v>0</v>
      </c>
      <c r="O49" s="47"/>
      <c r="P49" s="48"/>
      <c r="Q49" s="46">
        <f>ROUND(ROUND(N49,4)*(1-O49),4)</f>
        <v>0</v>
      </c>
      <c r="R49" s="46">
        <f>ROUND(ROUND(Q49,4)*(1+P49),4)</f>
        <v>0</v>
      </c>
      <c r="S49" s="46">
        <f>ROUND($I49*Q49,4)</f>
        <v>0</v>
      </c>
      <c r="T49" s="46">
        <f>ROUND($I49*R49,4)</f>
        <v>0</v>
      </c>
      <c r="U49" s="49"/>
      <c r="V49" s="49"/>
      <c r="W49" s="49"/>
      <c r="X49" s="50"/>
    </row>
    <row r="50" spans="1:24" ht="13.5" thickBot="1" x14ac:dyDescent="0.3">
      <c r="R50" s="60" t="s">
        <v>67</v>
      </c>
      <c r="S50" s="61">
        <f>SUM(S47:S49)</f>
        <v>0</v>
      </c>
      <c r="T50" s="62">
        <f>SUM(T47:T49)</f>
        <v>0</v>
      </c>
    </row>
    <row r="52" spans="1:24" ht="13.5" thickBot="1" x14ac:dyDescent="0.3"/>
    <row r="53" spans="1:24" ht="13.5" thickBot="1" x14ac:dyDescent="0.3">
      <c r="A53" s="51" t="s">
        <v>31</v>
      </c>
      <c r="B53" s="56" t="s">
        <v>97</v>
      </c>
      <c r="C53" s="17" t="s">
        <v>495</v>
      </c>
      <c r="D53" s="17"/>
      <c r="E53" s="17"/>
      <c r="F53" s="17"/>
      <c r="G53" s="17"/>
      <c r="H53" s="17" t="s">
        <v>34</v>
      </c>
      <c r="I53" s="17"/>
      <c r="J53" s="4"/>
      <c r="K53" s="3"/>
      <c r="L53" s="17" t="s">
        <v>496</v>
      </c>
      <c r="M53" s="17"/>
      <c r="N53" s="17"/>
      <c r="O53" s="17"/>
      <c r="P53" s="17"/>
      <c r="Q53" s="17"/>
      <c r="R53" s="17"/>
      <c r="S53" s="17"/>
      <c r="T53" s="17"/>
      <c r="U53" s="17"/>
      <c r="V53" s="17"/>
      <c r="W53" s="17"/>
      <c r="X53" s="4"/>
    </row>
    <row r="54" spans="1:24" ht="51.75" thickBot="1" x14ac:dyDescent="0.3">
      <c r="A54" s="52" t="s">
        <v>36</v>
      </c>
      <c r="B54" s="18" t="s">
        <v>37</v>
      </c>
      <c r="C54" s="19" t="s">
        <v>38</v>
      </c>
      <c r="D54" s="19" t="s">
        <v>39</v>
      </c>
      <c r="E54" s="19" t="s">
        <v>40</v>
      </c>
      <c r="F54" s="19" t="s">
        <v>41</v>
      </c>
      <c r="G54" s="19" t="s">
        <v>42</v>
      </c>
      <c r="H54" s="19" t="s">
        <v>43</v>
      </c>
      <c r="I54" s="19" t="s">
        <v>44</v>
      </c>
      <c r="J54" s="20" t="s">
        <v>45</v>
      </c>
      <c r="K54" s="18" t="s">
        <v>46</v>
      </c>
      <c r="L54" s="19" t="s">
        <v>47</v>
      </c>
      <c r="M54" s="19" t="s">
        <v>48</v>
      </c>
      <c r="N54" s="19" t="s">
        <v>49</v>
      </c>
      <c r="O54" s="19" t="s">
        <v>50</v>
      </c>
      <c r="P54" s="19" t="s">
        <v>51</v>
      </c>
      <c r="Q54" s="19" t="s">
        <v>52</v>
      </c>
      <c r="R54" s="19" t="s">
        <v>53</v>
      </c>
      <c r="S54" s="19" t="s">
        <v>54</v>
      </c>
      <c r="T54" s="19" t="s">
        <v>55</v>
      </c>
      <c r="U54" s="19" t="s">
        <v>56</v>
      </c>
      <c r="V54" s="19" t="s">
        <v>57</v>
      </c>
      <c r="W54" s="19" t="s">
        <v>58</v>
      </c>
      <c r="X54" s="20" t="s">
        <v>59</v>
      </c>
    </row>
    <row r="55" spans="1:24" ht="25.5" x14ac:dyDescent="0.25">
      <c r="A55" s="53" t="s">
        <v>60</v>
      </c>
      <c r="B55" s="5">
        <v>1</v>
      </c>
      <c r="C55" s="21" t="s">
        <v>497</v>
      </c>
      <c r="D55" s="21" t="s">
        <v>498</v>
      </c>
      <c r="E55" s="21" t="s">
        <v>60</v>
      </c>
      <c r="F55" s="21" t="s">
        <v>60</v>
      </c>
      <c r="G55" s="21" t="s">
        <v>60</v>
      </c>
      <c r="H55" s="22" t="s">
        <v>332</v>
      </c>
      <c r="I55" s="23">
        <v>12</v>
      </c>
      <c r="J55" s="57"/>
      <c r="K55" s="5">
        <v>1</v>
      </c>
      <c r="L55" s="24"/>
      <c r="M55" s="25"/>
      <c r="N55" s="26">
        <f>IF(M55&gt;0,ROUND(L55/M55,4),0)</f>
        <v>0</v>
      </c>
      <c r="O55" s="27"/>
      <c r="P55" s="28"/>
      <c r="Q55" s="26">
        <f>ROUND(ROUND(N55,4)*(1-O55),4)</f>
        <v>0</v>
      </c>
      <c r="R55" s="26">
        <f>ROUND(ROUND(Q55,4)*(1+P55),4)</f>
        <v>0</v>
      </c>
      <c r="S55" s="26">
        <f>ROUND($I55*Q55,4)</f>
        <v>0</v>
      </c>
      <c r="T55" s="26">
        <f>ROUND($I55*R55,4)</f>
        <v>0</v>
      </c>
      <c r="U55" s="29"/>
      <c r="V55" s="29"/>
      <c r="W55" s="29"/>
      <c r="X55" s="30"/>
    </row>
    <row r="56" spans="1:24" ht="25.5" x14ac:dyDescent="0.25">
      <c r="A56" s="54" t="s">
        <v>60</v>
      </c>
      <c r="B56" s="7">
        <v>2</v>
      </c>
      <c r="C56" s="31" t="s">
        <v>499</v>
      </c>
      <c r="D56" s="31" t="s">
        <v>500</v>
      </c>
      <c r="E56" s="31" t="s">
        <v>60</v>
      </c>
      <c r="F56" s="31" t="s">
        <v>60</v>
      </c>
      <c r="G56" s="31" t="s">
        <v>60</v>
      </c>
      <c r="H56" s="32" t="s">
        <v>332</v>
      </c>
      <c r="I56" s="33">
        <v>55</v>
      </c>
      <c r="J56" s="58"/>
      <c r="K56" s="7">
        <v>1</v>
      </c>
      <c r="L56" s="34"/>
      <c r="M56" s="35"/>
      <c r="N56" s="36">
        <f>IF(M56&gt;0,ROUND(L56/M56,4),0)</f>
        <v>0</v>
      </c>
      <c r="O56" s="37"/>
      <c r="P56" s="38"/>
      <c r="Q56" s="36">
        <f>ROUND(ROUND(N56,4)*(1-O56),4)</f>
        <v>0</v>
      </c>
      <c r="R56" s="36">
        <f>ROUND(ROUND(Q56,4)*(1+P56),4)</f>
        <v>0</v>
      </c>
      <c r="S56" s="36">
        <f>ROUND($I56*Q56,4)</f>
        <v>0</v>
      </c>
      <c r="T56" s="36">
        <f>ROUND($I56*R56,4)</f>
        <v>0</v>
      </c>
      <c r="U56" s="39"/>
      <c r="V56" s="39"/>
      <c r="W56" s="39"/>
      <c r="X56" s="40"/>
    </row>
    <row r="57" spans="1:24" ht="26.25" thickBot="1" x14ac:dyDescent="0.3">
      <c r="A57" s="55" t="s">
        <v>60</v>
      </c>
      <c r="B57" s="9">
        <v>3</v>
      </c>
      <c r="C57" s="41" t="s">
        <v>501</v>
      </c>
      <c r="D57" s="41" t="s">
        <v>502</v>
      </c>
      <c r="E57" s="41" t="s">
        <v>60</v>
      </c>
      <c r="F57" s="41" t="s">
        <v>60</v>
      </c>
      <c r="G57" s="41" t="s">
        <v>60</v>
      </c>
      <c r="H57" s="42" t="s">
        <v>332</v>
      </c>
      <c r="I57" s="43">
        <v>20</v>
      </c>
      <c r="J57" s="59"/>
      <c r="K57" s="9">
        <v>1</v>
      </c>
      <c r="L57" s="44"/>
      <c r="M57" s="45"/>
      <c r="N57" s="46">
        <f>IF(M57&gt;0,ROUND(L57/M57,4),0)</f>
        <v>0</v>
      </c>
      <c r="O57" s="47"/>
      <c r="P57" s="48"/>
      <c r="Q57" s="46">
        <f>ROUND(ROUND(N57,4)*(1-O57),4)</f>
        <v>0</v>
      </c>
      <c r="R57" s="46">
        <f>ROUND(ROUND(Q57,4)*(1+P57),4)</f>
        <v>0</v>
      </c>
      <c r="S57" s="46">
        <f>ROUND($I57*Q57,4)</f>
        <v>0</v>
      </c>
      <c r="T57" s="46">
        <f>ROUND($I57*R57,4)</f>
        <v>0</v>
      </c>
      <c r="U57" s="49"/>
      <c r="V57" s="49"/>
      <c r="W57" s="49"/>
      <c r="X57" s="50"/>
    </row>
    <row r="58" spans="1:24" ht="13.5" thickBot="1" x14ac:dyDescent="0.3">
      <c r="R58" s="60" t="s">
        <v>67</v>
      </c>
      <c r="S58" s="61">
        <f>SUM(S55:S57)</f>
        <v>0</v>
      </c>
      <c r="T58" s="62">
        <f>SUM(T55:T57)</f>
        <v>0</v>
      </c>
    </row>
    <row r="60" spans="1:24" ht="13.5" thickBot="1" x14ac:dyDescent="0.3"/>
    <row r="61" spans="1:24" ht="13.5" thickBot="1" x14ac:dyDescent="0.3">
      <c r="A61" s="51" t="s">
        <v>31</v>
      </c>
      <c r="B61" s="56" t="s">
        <v>108</v>
      </c>
      <c r="C61" s="17" t="s">
        <v>503</v>
      </c>
      <c r="D61" s="17"/>
      <c r="E61" s="17"/>
      <c r="F61" s="17"/>
      <c r="G61" s="17"/>
      <c r="H61" s="17" t="s">
        <v>85</v>
      </c>
      <c r="I61" s="17"/>
      <c r="J61" s="4"/>
      <c r="K61" s="3"/>
      <c r="L61" s="17" t="s">
        <v>504</v>
      </c>
      <c r="M61" s="17"/>
      <c r="N61" s="17"/>
      <c r="O61" s="17"/>
      <c r="P61" s="17"/>
      <c r="Q61" s="17"/>
      <c r="R61" s="17"/>
      <c r="S61" s="17"/>
      <c r="T61" s="17"/>
      <c r="U61" s="17"/>
      <c r="V61" s="17"/>
      <c r="W61" s="17"/>
      <c r="X61" s="4"/>
    </row>
    <row r="62" spans="1:24" ht="51.75" thickBot="1" x14ac:dyDescent="0.3">
      <c r="A62" s="52" t="s">
        <v>36</v>
      </c>
      <c r="B62" s="18" t="s">
        <v>37</v>
      </c>
      <c r="C62" s="19" t="s">
        <v>38</v>
      </c>
      <c r="D62" s="19" t="s">
        <v>39</v>
      </c>
      <c r="E62" s="19" t="s">
        <v>40</v>
      </c>
      <c r="F62" s="19" t="s">
        <v>41</v>
      </c>
      <c r="G62" s="19" t="s">
        <v>42</v>
      </c>
      <c r="H62" s="19" t="s">
        <v>43</v>
      </c>
      <c r="I62" s="19" t="s">
        <v>44</v>
      </c>
      <c r="J62" s="20" t="s">
        <v>45</v>
      </c>
      <c r="K62" s="18" t="s">
        <v>46</v>
      </c>
      <c r="L62" s="19" t="s">
        <v>47</v>
      </c>
      <c r="M62" s="19" t="s">
        <v>48</v>
      </c>
      <c r="N62" s="19" t="s">
        <v>49</v>
      </c>
      <c r="O62" s="19" t="s">
        <v>50</v>
      </c>
      <c r="P62" s="19" t="s">
        <v>51</v>
      </c>
      <c r="Q62" s="19" t="s">
        <v>52</v>
      </c>
      <c r="R62" s="19" t="s">
        <v>53</v>
      </c>
      <c r="S62" s="19" t="s">
        <v>54</v>
      </c>
      <c r="T62" s="19" t="s">
        <v>55</v>
      </c>
      <c r="U62" s="19" t="s">
        <v>56</v>
      </c>
      <c r="V62" s="19" t="s">
        <v>57</v>
      </c>
      <c r="W62" s="19" t="s">
        <v>58</v>
      </c>
      <c r="X62" s="20" t="s">
        <v>59</v>
      </c>
    </row>
    <row r="63" spans="1:24" ht="51" x14ac:dyDescent="0.25">
      <c r="A63" s="53" t="s">
        <v>60</v>
      </c>
      <c r="B63" s="5">
        <v>1</v>
      </c>
      <c r="C63" s="21" t="s">
        <v>505</v>
      </c>
      <c r="D63" s="21" t="s">
        <v>506</v>
      </c>
      <c r="E63" s="21" t="s">
        <v>60</v>
      </c>
      <c r="F63" s="21" t="s">
        <v>60</v>
      </c>
      <c r="G63" s="21" t="s">
        <v>60</v>
      </c>
      <c r="H63" s="22" t="s">
        <v>64</v>
      </c>
      <c r="I63" s="23">
        <v>275</v>
      </c>
      <c r="J63" s="57"/>
      <c r="K63" s="5">
        <v>1</v>
      </c>
      <c r="L63" s="24"/>
      <c r="M63" s="25"/>
      <c r="N63" s="26">
        <f>IF(M63&gt;0,ROUND(L63/M63,4),0)</f>
        <v>0</v>
      </c>
      <c r="O63" s="27"/>
      <c r="P63" s="28"/>
      <c r="Q63" s="26">
        <f>ROUND(ROUND(N63,4)*(1-O63),4)</f>
        <v>0</v>
      </c>
      <c r="R63" s="26">
        <f>ROUND(ROUND(Q63,4)*(1+P63),4)</f>
        <v>0</v>
      </c>
      <c r="S63" s="26">
        <f>ROUND($I63*Q63,4)</f>
        <v>0</v>
      </c>
      <c r="T63" s="26">
        <f>ROUND($I63*R63,4)</f>
        <v>0</v>
      </c>
      <c r="U63" s="29"/>
      <c r="V63" s="29"/>
      <c r="W63" s="29"/>
      <c r="X63" s="30"/>
    </row>
    <row r="64" spans="1:24" x14ac:dyDescent="0.25">
      <c r="A64" s="54" t="s">
        <v>60</v>
      </c>
      <c r="B64" s="7">
        <v>2</v>
      </c>
      <c r="C64" s="31" t="s">
        <v>507</v>
      </c>
      <c r="D64" s="31" t="s">
        <v>508</v>
      </c>
      <c r="E64" s="31" t="s">
        <v>60</v>
      </c>
      <c r="F64" s="31" t="s">
        <v>60</v>
      </c>
      <c r="G64" s="31" t="s">
        <v>60</v>
      </c>
      <c r="H64" s="32" t="s">
        <v>64</v>
      </c>
      <c r="I64" s="33">
        <v>750</v>
      </c>
      <c r="J64" s="58"/>
      <c r="K64" s="7">
        <v>1</v>
      </c>
      <c r="L64" s="34"/>
      <c r="M64" s="35"/>
      <c r="N64" s="36">
        <f>IF(M64&gt;0,ROUND(L64/M64,4),0)</f>
        <v>0</v>
      </c>
      <c r="O64" s="37"/>
      <c r="P64" s="38"/>
      <c r="Q64" s="36">
        <f>ROUND(ROUND(N64,4)*(1-O64),4)</f>
        <v>0</v>
      </c>
      <c r="R64" s="36">
        <f>ROUND(ROUND(Q64,4)*(1+P64),4)</f>
        <v>0</v>
      </c>
      <c r="S64" s="36">
        <f>ROUND($I64*Q64,4)</f>
        <v>0</v>
      </c>
      <c r="T64" s="36">
        <f>ROUND($I64*R64,4)</f>
        <v>0</v>
      </c>
      <c r="U64" s="39"/>
      <c r="V64" s="39"/>
      <c r="W64" s="39"/>
      <c r="X64" s="40"/>
    </row>
    <row r="65" spans="1:24" x14ac:dyDescent="0.25">
      <c r="A65" s="54" t="s">
        <v>60</v>
      </c>
      <c r="B65" s="7">
        <v>3</v>
      </c>
      <c r="C65" s="31" t="s">
        <v>509</v>
      </c>
      <c r="D65" s="31" t="s">
        <v>510</v>
      </c>
      <c r="E65" s="31" t="s">
        <v>60</v>
      </c>
      <c r="F65" s="31" t="s">
        <v>60</v>
      </c>
      <c r="G65" s="31" t="s">
        <v>60</v>
      </c>
      <c r="H65" s="32" t="s">
        <v>64</v>
      </c>
      <c r="I65" s="33">
        <v>600</v>
      </c>
      <c r="J65" s="58"/>
      <c r="K65" s="7">
        <v>1</v>
      </c>
      <c r="L65" s="34"/>
      <c r="M65" s="35"/>
      <c r="N65" s="36">
        <f>IF(M65&gt;0,ROUND(L65/M65,4),0)</f>
        <v>0</v>
      </c>
      <c r="O65" s="37"/>
      <c r="P65" s="38"/>
      <c r="Q65" s="36">
        <f>ROUND(ROUND(N65,4)*(1-O65),4)</f>
        <v>0</v>
      </c>
      <c r="R65" s="36">
        <f>ROUND(ROUND(Q65,4)*(1+P65),4)</f>
        <v>0</v>
      </c>
      <c r="S65" s="36">
        <f>ROUND($I65*Q65,4)</f>
        <v>0</v>
      </c>
      <c r="T65" s="36">
        <f>ROUND($I65*R65,4)</f>
        <v>0</v>
      </c>
      <c r="U65" s="39"/>
      <c r="V65" s="39"/>
      <c r="W65" s="39"/>
      <c r="X65" s="40"/>
    </row>
    <row r="66" spans="1:24" ht="39" thickBot="1" x14ac:dyDescent="0.3">
      <c r="A66" s="55" t="s">
        <v>60</v>
      </c>
      <c r="B66" s="9">
        <v>4</v>
      </c>
      <c r="C66" s="41" t="s">
        <v>511</v>
      </c>
      <c r="D66" s="41" t="s">
        <v>512</v>
      </c>
      <c r="E66" s="41" t="s">
        <v>513</v>
      </c>
      <c r="F66" s="41" t="s">
        <v>60</v>
      </c>
      <c r="G66" s="41" t="s">
        <v>60</v>
      </c>
      <c r="H66" s="42" t="s">
        <v>64</v>
      </c>
      <c r="I66" s="43">
        <v>40</v>
      </c>
      <c r="J66" s="59"/>
      <c r="K66" s="9">
        <v>1</v>
      </c>
      <c r="L66" s="44"/>
      <c r="M66" s="45"/>
      <c r="N66" s="46">
        <f>IF(M66&gt;0,ROUND(L66/M66,4),0)</f>
        <v>0</v>
      </c>
      <c r="O66" s="47"/>
      <c r="P66" s="48"/>
      <c r="Q66" s="46">
        <f>ROUND(ROUND(N66,4)*(1-O66),4)</f>
        <v>0</v>
      </c>
      <c r="R66" s="46">
        <f>ROUND(ROUND(Q66,4)*(1+P66),4)</f>
        <v>0</v>
      </c>
      <c r="S66" s="46">
        <f>ROUND($I66*Q66,4)</f>
        <v>0</v>
      </c>
      <c r="T66" s="46">
        <f>ROUND($I66*R66,4)</f>
        <v>0</v>
      </c>
      <c r="U66" s="49"/>
      <c r="V66" s="49"/>
      <c r="W66" s="49"/>
      <c r="X66" s="50"/>
    </row>
    <row r="67" spans="1:24" ht="13.5" thickBot="1" x14ac:dyDescent="0.3">
      <c r="R67" s="60" t="s">
        <v>67</v>
      </c>
      <c r="S67" s="61">
        <f>SUM(S63:S66)</f>
        <v>0</v>
      </c>
      <c r="T67" s="62">
        <f>SUM(T63:T66)</f>
        <v>0</v>
      </c>
    </row>
    <row r="69" spans="1:24" ht="13.5" thickBot="1" x14ac:dyDescent="0.3"/>
    <row r="70" spans="1:24" ht="13.5" thickBot="1" x14ac:dyDescent="0.3">
      <c r="A70" s="51" t="s">
        <v>31</v>
      </c>
      <c r="B70" s="56" t="s">
        <v>114</v>
      </c>
      <c r="C70" s="17" t="s">
        <v>514</v>
      </c>
      <c r="D70" s="17"/>
      <c r="E70" s="17"/>
      <c r="F70" s="17"/>
      <c r="G70" s="17"/>
      <c r="H70" s="17" t="s">
        <v>85</v>
      </c>
      <c r="I70" s="17"/>
      <c r="J70" s="4"/>
      <c r="K70" s="3"/>
      <c r="L70" s="17" t="s">
        <v>515</v>
      </c>
      <c r="M70" s="17"/>
      <c r="N70" s="17"/>
      <c r="O70" s="17"/>
      <c r="P70" s="17"/>
      <c r="Q70" s="17"/>
      <c r="R70" s="17"/>
      <c r="S70" s="17"/>
      <c r="T70" s="17"/>
      <c r="U70" s="17"/>
      <c r="V70" s="17"/>
      <c r="W70" s="17"/>
      <c r="X70" s="4"/>
    </row>
    <row r="71" spans="1:24" ht="51.75" thickBot="1" x14ac:dyDescent="0.3">
      <c r="A71" s="52" t="s">
        <v>36</v>
      </c>
      <c r="B71" s="18" t="s">
        <v>37</v>
      </c>
      <c r="C71" s="19" t="s">
        <v>38</v>
      </c>
      <c r="D71" s="19" t="s">
        <v>39</v>
      </c>
      <c r="E71" s="19" t="s">
        <v>40</v>
      </c>
      <c r="F71" s="19" t="s">
        <v>41</v>
      </c>
      <c r="G71" s="19" t="s">
        <v>42</v>
      </c>
      <c r="H71" s="19" t="s">
        <v>43</v>
      </c>
      <c r="I71" s="19" t="s">
        <v>44</v>
      </c>
      <c r="J71" s="20" t="s">
        <v>45</v>
      </c>
      <c r="K71" s="18" t="s">
        <v>46</v>
      </c>
      <c r="L71" s="19" t="s">
        <v>47</v>
      </c>
      <c r="M71" s="19" t="s">
        <v>48</v>
      </c>
      <c r="N71" s="19" t="s">
        <v>49</v>
      </c>
      <c r="O71" s="19" t="s">
        <v>50</v>
      </c>
      <c r="P71" s="19" t="s">
        <v>51</v>
      </c>
      <c r="Q71" s="19" t="s">
        <v>52</v>
      </c>
      <c r="R71" s="19" t="s">
        <v>53</v>
      </c>
      <c r="S71" s="19" t="s">
        <v>54</v>
      </c>
      <c r="T71" s="19" t="s">
        <v>55</v>
      </c>
      <c r="U71" s="19" t="s">
        <v>56</v>
      </c>
      <c r="V71" s="19" t="s">
        <v>57</v>
      </c>
      <c r="W71" s="19" t="s">
        <v>58</v>
      </c>
      <c r="X71" s="20" t="s">
        <v>59</v>
      </c>
    </row>
    <row r="72" spans="1:24" ht="51" x14ac:dyDescent="0.25">
      <c r="A72" s="53" t="s">
        <v>60</v>
      </c>
      <c r="B72" s="5">
        <v>1</v>
      </c>
      <c r="C72" s="21" t="s">
        <v>516</v>
      </c>
      <c r="D72" s="21" t="s">
        <v>517</v>
      </c>
      <c r="E72" s="21" t="s">
        <v>518</v>
      </c>
      <c r="F72" s="21" t="s">
        <v>60</v>
      </c>
      <c r="G72" s="21" t="s">
        <v>60</v>
      </c>
      <c r="H72" s="22" t="s">
        <v>64</v>
      </c>
      <c r="I72" s="23">
        <v>50</v>
      </c>
      <c r="J72" s="57"/>
      <c r="K72" s="5">
        <v>1</v>
      </c>
      <c r="L72" s="24"/>
      <c r="M72" s="25"/>
      <c r="N72" s="26">
        <f>IF(M72&gt;0,ROUND(L72/M72,4),0)</f>
        <v>0</v>
      </c>
      <c r="O72" s="27"/>
      <c r="P72" s="28"/>
      <c r="Q72" s="26">
        <f>ROUND(ROUND(N72,4)*(1-O72),4)</f>
        <v>0</v>
      </c>
      <c r="R72" s="26">
        <f>ROUND(ROUND(Q72,4)*(1+P72),4)</f>
        <v>0</v>
      </c>
      <c r="S72" s="26">
        <f>ROUND($I72*Q72,4)</f>
        <v>0</v>
      </c>
      <c r="T72" s="26">
        <f>ROUND($I72*R72,4)</f>
        <v>0</v>
      </c>
      <c r="U72" s="29"/>
      <c r="V72" s="29"/>
      <c r="W72" s="29"/>
      <c r="X72" s="30"/>
    </row>
    <row r="73" spans="1:24" ht="51.75" thickBot="1" x14ac:dyDescent="0.3">
      <c r="A73" s="55" t="s">
        <v>60</v>
      </c>
      <c r="B73" s="9">
        <v>2</v>
      </c>
      <c r="C73" s="41" t="s">
        <v>519</v>
      </c>
      <c r="D73" s="41" t="s">
        <v>520</v>
      </c>
      <c r="E73" s="41" t="s">
        <v>518</v>
      </c>
      <c r="F73" s="41" t="s">
        <v>60</v>
      </c>
      <c r="G73" s="41" t="s">
        <v>60</v>
      </c>
      <c r="H73" s="42" t="s">
        <v>64</v>
      </c>
      <c r="I73" s="43">
        <v>125</v>
      </c>
      <c r="J73" s="59"/>
      <c r="K73" s="9">
        <v>1</v>
      </c>
      <c r="L73" s="44"/>
      <c r="M73" s="45"/>
      <c r="N73" s="46">
        <f>IF(M73&gt;0,ROUND(L73/M73,4),0)</f>
        <v>0</v>
      </c>
      <c r="O73" s="47"/>
      <c r="P73" s="48"/>
      <c r="Q73" s="46">
        <f>ROUND(ROUND(N73,4)*(1-O73),4)</f>
        <v>0</v>
      </c>
      <c r="R73" s="46">
        <f>ROUND(ROUND(Q73,4)*(1+P73),4)</f>
        <v>0</v>
      </c>
      <c r="S73" s="46">
        <f>ROUND($I73*Q73,4)</f>
        <v>0</v>
      </c>
      <c r="T73" s="46">
        <f>ROUND($I73*R73,4)</f>
        <v>0</v>
      </c>
      <c r="U73" s="49"/>
      <c r="V73" s="49"/>
      <c r="W73" s="49"/>
      <c r="X73" s="50"/>
    </row>
    <row r="74" spans="1:24" ht="13.5" thickBot="1" x14ac:dyDescent="0.3">
      <c r="R74" s="60" t="s">
        <v>67</v>
      </c>
      <c r="S74" s="61">
        <f>SUM(S72:S73)</f>
        <v>0</v>
      </c>
      <c r="T74" s="62">
        <f>SUM(T72:T73)</f>
        <v>0</v>
      </c>
    </row>
    <row r="76" spans="1:24" ht="13.5" thickBot="1" x14ac:dyDescent="0.3"/>
    <row r="77" spans="1:24" ht="13.5" thickBot="1" x14ac:dyDescent="0.3">
      <c r="A77" s="51" t="s">
        <v>31</v>
      </c>
      <c r="B77" s="56" t="s">
        <v>120</v>
      </c>
      <c r="C77" s="17" t="s">
        <v>521</v>
      </c>
      <c r="D77" s="17"/>
      <c r="E77" s="17"/>
      <c r="F77" s="17"/>
      <c r="G77" s="17"/>
      <c r="H77" s="17" t="s">
        <v>34</v>
      </c>
      <c r="I77" s="17"/>
      <c r="J77" s="4"/>
      <c r="K77" s="3"/>
      <c r="L77" s="17" t="s">
        <v>522</v>
      </c>
      <c r="M77" s="17"/>
      <c r="N77" s="17"/>
      <c r="O77" s="17"/>
      <c r="P77" s="17"/>
      <c r="Q77" s="17"/>
      <c r="R77" s="17"/>
      <c r="S77" s="17"/>
      <c r="T77" s="17"/>
      <c r="U77" s="17"/>
      <c r="V77" s="17"/>
      <c r="W77" s="17"/>
      <c r="X77" s="4"/>
    </row>
    <row r="78" spans="1:24" ht="51.75" thickBot="1" x14ac:dyDescent="0.3">
      <c r="A78" s="52" t="s">
        <v>36</v>
      </c>
      <c r="B78" s="18" t="s">
        <v>37</v>
      </c>
      <c r="C78" s="19" t="s">
        <v>38</v>
      </c>
      <c r="D78" s="19" t="s">
        <v>39</v>
      </c>
      <c r="E78" s="19" t="s">
        <v>40</v>
      </c>
      <c r="F78" s="19" t="s">
        <v>41</v>
      </c>
      <c r="G78" s="19" t="s">
        <v>42</v>
      </c>
      <c r="H78" s="19" t="s">
        <v>43</v>
      </c>
      <c r="I78" s="19" t="s">
        <v>44</v>
      </c>
      <c r="J78" s="20" t="s">
        <v>45</v>
      </c>
      <c r="K78" s="18" t="s">
        <v>46</v>
      </c>
      <c r="L78" s="19" t="s">
        <v>47</v>
      </c>
      <c r="M78" s="19" t="s">
        <v>48</v>
      </c>
      <c r="N78" s="19" t="s">
        <v>49</v>
      </c>
      <c r="O78" s="19" t="s">
        <v>50</v>
      </c>
      <c r="P78" s="19" t="s">
        <v>51</v>
      </c>
      <c r="Q78" s="19" t="s">
        <v>52</v>
      </c>
      <c r="R78" s="19" t="s">
        <v>53</v>
      </c>
      <c r="S78" s="19" t="s">
        <v>54</v>
      </c>
      <c r="T78" s="19" t="s">
        <v>55</v>
      </c>
      <c r="U78" s="19" t="s">
        <v>56</v>
      </c>
      <c r="V78" s="19" t="s">
        <v>57</v>
      </c>
      <c r="W78" s="19" t="s">
        <v>58</v>
      </c>
      <c r="X78" s="20" t="s">
        <v>59</v>
      </c>
    </row>
    <row r="79" spans="1:24" ht="25.5" x14ac:dyDescent="0.25">
      <c r="A79" s="53" t="s">
        <v>60</v>
      </c>
      <c r="B79" s="5">
        <v>1</v>
      </c>
      <c r="C79" s="21" t="s">
        <v>523</v>
      </c>
      <c r="D79" s="21" t="s">
        <v>524</v>
      </c>
      <c r="E79" s="21" t="s">
        <v>60</v>
      </c>
      <c r="F79" s="21" t="s">
        <v>60</v>
      </c>
      <c r="G79" s="21" t="s">
        <v>60</v>
      </c>
      <c r="H79" s="22" t="s">
        <v>64</v>
      </c>
      <c r="I79" s="23">
        <v>1158</v>
      </c>
      <c r="J79" s="57"/>
      <c r="K79" s="5">
        <v>1</v>
      </c>
      <c r="L79" s="24"/>
      <c r="M79" s="25"/>
      <c r="N79" s="26">
        <f>IF(M79&gt;0,ROUND(L79/M79,4),0)</f>
        <v>0</v>
      </c>
      <c r="O79" s="27"/>
      <c r="P79" s="28"/>
      <c r="Q79" s="26">
        <f>ROUND(ROUND(N79,4)*(1-O79),4)</f>
        <v>0</v>
      </c>
      <c r="R79" s="26">
        <f>ROUND(ROUND(Q79,4)*(1+P79),4)</f>
        <v>0</v>
      </c>
      <c r="S79" s="26">
        <f>ROUND($I79*Q79,4)</f>
        <v>0</v>
      </c>
      <c r="T79" s="26">
        <f>ROUND($I79*R79,4)</f>
        <v>0</v>
      </c>
      <c r="U79" s="29"/>
      <c r="V79" s="29"/>
      <c r="W79" s="29"/>
      <c r="X79" s="30"/>
    </row>
    <row r="80" spans="1:24" ht="51.75" thickBot="1" x14ac:dyDescent="0.3">
      <c r="A80" s="55" t="s">
        <v>60</v>
      </c>
      <c r="B80" s="9">
        <v>2</v>
      </c>
      <c r="C80" s="41" t="s">
        <v>525</v>
      </c>
      <c r="D80" s="41" t="s">
        <v>526</v>
      </c>
      <c r="E80" s="41" t="s">
        <v>60</v>
      </c>
      <c r="F80" s="41" t="s">
        <v>60</v>
      </c>
      <c r="G80" s="41" t="s">
        <v>60</v>
      </c>
      <c r="H80" s="42" t="s">
        <v>64</v>
      </c>
      <c r="I80" s="43">
        <v>21</v>
      </c>
      <c r="J80" s="59"/>
      <c r="K80" s="9">
        <v>1</v>
      </c>
      <c r="L80" s="44"/>
      <c r="M80" s="45"/>
      <c r="N80" s="46">
        <f>IF(M80&gt;0,ROUND(L80/M80,4),0)</f>
        <v>0</v>
      </c>
      <c r="O80" s="47"/>
      <c r="P80" s="48"/>
      <c r="Q80" s="46">
        <f>ROUND(ROUND(N80,4)*(1-O80),4)</f>
        <v>0</v>
      </c>
      <c r="R80" s="46">
        <f>ROUND(ROUND(Q80,4)*(1+P80),4)</f>
        <v>0</v>
      </c>
      <c r="S80" s="46">
        <f>ROUND($I80*Q80,4)</f>
        <v>0</v>
      </c>
      <c r="T80" s="46">
        <f>ROUND($I80*R80,4)</f>
        <v>0</v>
      </c>
      <c r="U80" s="49"/>
      <c r="V80" s="49"/>
      <c r="W80" s="49"/>
      <c r="X80" s="50"/>
    </row>
    <row r="81" spans="1:24" ht="13.5" thickBot="1" x14ac:dyDescent="0.3">
      <c r="R81" s="60" t="s">
        <v>67</v>
      </c>
      <c r="S81" s="61">
        <f>SUM(S79:S80)</f>
        <v>0</v>
      </c>
      <c r="T81" s="62">
        <f>SUM(T79:T80)</f>
        <v>0</v>
      </c>
    </row>
    <row r="83" spans="1:24" ht="13.5" thickBot="1" x14ac:dyDescent="0.3"/>
    <row r="84" spans="1:24" ht="13.5" thickBot="1" x14ac:dyDescent="0.3">
      <c r="A84" s="51" t="s">
        <v>31</v>
      </c>
      <c r="B84" s="56" t="s">
        <v>333</v>
      </c>
      <c r="C84" s="17" t="s">
        <v>527</v>
      </c>
      <c r="D84" s="17"/>
      <c r="E84" s="17"/>
      <c r="F84" s="17"/>
      <c r="G84" s="17"/>
      <c r="H84" s="17" t="s">
        <v>85</v>
      </c>
      <c r="I84" s="17"/>
      <c r="J84" s="4"/>
      <c r="K84" s="3"/>
      <c r="L84" s="17" t="s">
        <v>528</v>
      </c>
      <c r="M84" s="17"/>
      <c r="N84" s="17"/>
      <c r="O84" s="17"/>
      <c r="P84" s="17"/>
      <c r="Q84" s="17"/>
      <c r="R84" s="17"/>
      <c r="S84" s="17"/>
      <c r="T84" s="17"/>
      <c r="U84" s="17"/>
      <c r="V84" s="17"/>
      <c r="W84" s="17"/>
      <c r="X84" s="4"/>
    </row>
    <row r="85" spans="1:24" ht="51.75" thickBot="1" x14ac:dyDescent="0.3">
      <c r="A85" s="52" t="s">
        <v>36</v>
      </c>
      <c r="B85" s="18" t="s">
        <v>37</v>
      </c>
      <c r="C85" s="19" t="s">
        <v>38</v>
      </c>
      <c r="D85" s="19" t="s">
        <v>39</v>
      </c>
      <c r="E85" s="19" t="s">
        <v>40</v>
      </c>
      <c r="F85" s="19" t="s">
        <v>41</v>
      </c>
      <c r="G85" s="19" t="s">
        <v>42</v>
      </c>
      <c r="H85" s="19" t="s">
        <v>43</v>
      </c>
      <c r="I85" s="19" t="s">
        <v>44</v>
      </c>
      <c r="J85" s="20" t="s">
        <v>45</v>
      </c>
      <c r="K85" s="18" t="s">
        <v>46</v>
      </c>
      <c r="L85" s="19" t="s">
        <v>47</v>
      </c>
      <c r="M85" s="19" t="s">
        <v>48</v>
      </c>
      <c r="N85" s="19" t="s">
        <v>49</v>
      </c>
      <c r="O85" s="19" t="s">
        <v>50</v>
      </c>
      <c r="P85" s="19" t="s">
        <v>51</v>
      </c>
      <c r="Q85" s="19" t="s">
        <v>52</v>
      </c>
      <c r="R85" s="19" t="s">
        <v>53</v>
      </c>
      <c r="S85" s="19" t="s">
        <v>54</v>
      </c>
      <c r="T85" s="19" t="s">
        <v>55</v>
      </c>
      <c r="U85" s="19" t="s">
        <v>56</v>
      </c>
      <c r="V85" s="19" t="s">
        <v>57</v>
      </c>
      <c r="W85" s="19" t="s">
        <v>58</v>
      </c>
      <c r="X85" s="20" t="s">
        <v>59</v>
      </c>
    </row>
    <row r="86" spans="1:24" ht="25.5" x14ac:dyDescent="0.25">
      <c r="A86" s="53" t="s">
        <v>60</v>
      </c>
      <c r="B86" s="5">
        <v>1</v>
      </c>
      <c r="C86" s="21" t="s">
        <v>529</v>
      </c>
      <c r="D86" s="21" t="s">
        <v>530</v>
      </c>
      <c r="E86" s="21" t="s">
        <v>60</v>
      </c>
      <c r="F86" s="21" t="s">
        <v>60</v>
      </c>
      <c r="G86" s="21" t="s">
        <v>60</v>
      </c>
      <c r="H86" s="22" t="s">
        <v>64</v>
      </c>
      <c r="I86" s="23">
        <v>100</v>
      </c>
      <c r="J86" s="57"/>
      <c r="K86" s="5">
        <v>1</v>
      </c>
      <c r="L86" s="24"/>
      <c r="M86" s="25"/>
      <c r="N86" s="26">
        <f>IF(M86&gt;0,ROUND(L86/M86,4),0)</f>
        <v>0</v>
      </c>
      <c r="O86" s="27"/>
      <c r="P86" s="28"/>
      <c r="Q86" s="26">
        <f>ROUND(ROUND(N86,4)*(1-O86),4)</f>
        <v>0</v>
      </c>
      <c r="R86" s="26">
        <f>ROUND(ROUND(Q86,4)*(1+P86),4)</f>
        <v>0</v>
      </c>
      <c r="S86" s="26">
        <f>ROUND($I86*Q86,4)</f>
        <v>0</v>
      </c>
      <c r="T86" s="26">
        <f>ROUND($I86*R86,4)</f>
        <v>0</v>
      </c>
      <c r="U86" s="29"/>
      <c r="V86" s="29"/>
      <c r="W86" s="29"/>
      <c r="X86" s="30"/>
    </row>
    <row r="87" spans="1:24" ht="25.5" x14ac:dyDescent="0.25">
      <c r="A87" s="54" t="s">
        <v>60</v>
      </c>
      <c r="B87" s="7">
        <v>2</v>
      </c>
      <c r="C87" s="31" t="s">
        <v>531</v>
      </c>
      <c r="D87" s="31" t="s">
        <v>532</v>
      </c>
      <c r="E87" s="31" t="s">
        <v>60</v>
      </c>
      <c r="F87" s="31" t="s">
        <v>60</v>
      </c>
      <c r="G87" s="31" t="s">
        <v>60</v>
      </c>
      <c r="H87" s="32" t="s">
        <v>64</v>
      </c>
      <c r="I87" s="33">
        <v>5</v>
      </c>
      <c r="J87" s="58"/>
      <c r="K87" s="7">
        <v>1</v>
      </c>
      <c r="L87" s="34"/>
      <c r="M87" s="35"/>
      <c r="N87" s="36">
        <f>IF(M87&gt;0,ROUND(L87/M87,4),0)</f>
        <v>0</v>
      </c>
      <c r="O87" s="37"/>
      <c r="P87" s="38"/>
      <c r="Q87" s="36">
        <f>ROUND(ROUND(N87,4)*(1-O87),4)</f>
        <v>0</v>
      </c>
      <c r="R87" s="36">
        <f>ROUND(ROUND(Q87,4)*(1+P87),4)</f>
        <v>0</v>
      </c>
      <c r="S87" s="36">
        <f>ROUND($I87*Q87,4)</f>
        <v>0</v>
      </c>
      <c r="T87" s="36">
        <f>ROUND($I87*R87,4)</f>
        <v>0</v>
      </c>
      <c r="U87" s="39"/>
      <c r="V87" s="39"/>
      <c r="W87" s="39"/>
      <c r="X87" s="40"/>
    </row>
    <row r="88" spans="1:24" ht="25.5" x14ac:dyDescent="0.25">
      <c r="A88" s="54" t="s">
        <v>60</v>
      </c>
      <c r="B88" s="7">
        <v>3</v>
      </c>
      <c r="C88" s="31" t="s">
        <v>533</v>
      </c>
      <c r="D88" s="31" t="s">
        <v>534</v>
      </c>
      <c r="E88" s="31" t="s">
        <v>60</v>
      </c>
      <c r="F88" s="31" t="s">
        <v>60</v>
      </c>
      <c r="G88" s="31" t="s">
        <v>60</v>
      </c>
      <c r="H88" s="32" t="s">
        <v>64</v>
      </c>
      <c r="I88" s="33">
        <v>360</v>
      </c>
      <c r="J88" s="58"/>
      <c r="K88" s="7">
        <v>1</v>
      </c>
      <c r="L88" s="34"/>
      <c r="M88" s="35"/>
      <c r="N88" s="36">
        <f>IF(M88&gt;0,ROUND(L88/M88,4),0)</f>
        <v>0</v>
      </c>
      <c r="O88" s="37"/>
      <c r="P88" s="38"/>
      <c r="Q88" s="36">
        <f>ROUND(ROUND(N88,4)*(1-O88),4)</f>
        <v>0</v>
      </c>
      <c r="R88" s="36">
        <f>ROUND(ROUND(Q88,4)*(1+P88),4)</f>
        <v>0</v>
      </c>
      <c r="S88" s="36">
        <f>ROUND($I88*Q88,4)</f>
        <v>0</v>
      </c>
      <c r="T88" s="36">
        <f>ROUND($I88*R88,4)</f>
        <v>0</v>
      </c>
      <c r="U88" s="39"/>
      <c r="V88" s="39"/>
      <c r="W88" s="39"/>
      <c r="X88" s="40"/>
    </row>
    <row r="89" spans="1:24" ht="25.5" x14ac:dyDescent="0.25">
      <c r="A89" s="54" t="s">
        <v>60</v>
      </c>
      <c r="B89" s="7">
        <v>4</v>
      </c>
      <c r="C89" s="31" t="s">
        <v>535</v>
      </c>
      <c r="D89" s="31" t="s">
        <v>536</v>
      </c>
      <c r="E89" s="31" t="s">
        <v>60</v>
      </c>
      <c r="F89" s="31" t="s">
        <v>60</v>
      </c>
      <c r="G89" s="31" t="s">
        <v>60</v>
      </c>
      <c r="H89" s="32" t="s">
        <v>64</v>
      </c>
      <c r="I89" s="33">
        <v>40</v>
      </c>
      <c r="J89" s="58"/>
      <c r="K89" s="7">
        <v>1</v>
      </c>
      <c r="L89" s="34"/>
      <c r="M89" s="35"/>
      <c r="N89" s="36">
        <f>IF(M89&gt;0,ROUND(L89/M89,4),0)</f>
        <v>0</v>
      </c>
      <c r="O89" s="37"/>
      <c r="P89" s="38"/>
      <c r="Q89" s="36">
        <f>ROUND(ROUND(N89,4)*(1-O89),4)</f>
        <v>0</v>
      </c>
      <c r="R89" s="36">
        <f>ROUND(ROUND(Q89,4)*(1+P89),4)</f>
        <v>0</v>
      </c>
      <c r="S89" s="36">
        <f>ROUND($I89*Q89,4)</f>
        <v>0</v>
      </c>
      <c r="T89" s="36">
        <f>ROUND($I89*R89,4)</f>
        <v>0</v>
      </c>
      <c r="U89" s="39"/>
      <c r="V89" s="39"/>
      <c r="W89" s="39"/>
      <c r="X89" s="40"/>
    </row>
    <row r="90" spans="1:24" ht="25.5" x14ac:dyDescent="0.25">
      <c r="A90" s="54" t="s">
        <v>60</v>
      </c>
      <c r="B90" s="7">
        <v>5</v>
      </c>
      <c r="C90" s="31" t="s">
        <v>537</v>
      </c>
      <c r="D90" s="31" t="s">
        <v>538</v>
      </c>
      <c r="E90" s="31" t="s">
        <v>60</v>
      </c>
      <c r="F90" s="31" t="s">
        <v>60</v>
      </c>
      <c r="G90" s="31" t="s">
        <v>60</v>
      </c>
      <c r="H90" s="32" t="s">
        <v>64</v>
      </c>
      <c r="I90" s="33">
        <v>6050</v>
      </c>
      <c r="J90" s="58"/>
      <c r="K90" s="7">
        <v>1</v>
      </c>
      <c r="L90" s="34"/>
      <c r="M90" s="35"/>
      <c r="N90" s="36">
        <f>IF(M90&gt;0,ROUND(L90/M90,4),0)</f>
        <v>0</v>
      </c>
      <c r="O90" s="37"/>
      <c r="P90" s="38"/>
      <c r="Q90" s="36">
        <f>ROUND(ROUND(N90,4)*(1-O90),4)</f>
        <v>0</v>
      </c>
      <c r="R90" s="36">
        <f>ROUND(ROUND(Q90,4)*(1+P90),4)</f>
        <v>0</v>
      </c>
      <c r="S90" s="36">
        <f>ROUND($I90*Q90,4)</f>
        <v>0</v>
      </c>
      <c r="T90" s="36">
        <f>ROUND($I90*R90,4)</f>
        <v>0</v>
      </c>
      <c r="U90" s="39"/>
      <c r="V90" s="39"/>
      <c r="W90" s="39"/>
      <c r="X90" s="40"/>
    </row>
    <row r="91" spans="1:24" ht="25.5" x14ac:dyDescent="0.25">
      <c r="A91" s="54" t="s">
        <v>60</v>
      </c>
      <c r="B91" s="7">
        <v>6</v>
      </c>
      <c r="C91" s="31" t="s">
        <v>539</v>
      </c>
      <c r="D91" s="31" t="s">
        <v>540</v>
      </c>
      <c r="E91" s="31" t="s">
        <v>60</v>
      </c>
      <c r="F91" s="31" t="s">
        <v>60</v>
      </c>
      <c r="G91" s="31" t="s">
        <v>60</v>
      </c>
      <c r="H91" s="32" t="s">
        <v>64</v>
      </c>
      <c r="I91" s="33">
        <v>300</v>
      </c>
      <c r="J91" s="58"/>
      <c r="K91" s="7">
        <v>1</v>
      </c>
      <c r="L91" s="34"/>
      <c r="M91" s="35"/>
      <c r="N91" s="36">
        <f>IF(M91&gt;0,ROUND(L91/M91,4),0)</f>
        <v>0</v>
      </c>
      <c r="O91" s="37"/>
      <c r="P91" s="38"/>
      <c r="Q91" s="36">
        <f>ROUND(ROUND(N91,4)*(1-O91),4)</f>
        <v>0</v>
      </c>
      <c r="R91" s="36">
        <f>ROUND(ROUND(Q91,4)*(1+P91),4)</f>
        <v>0</v>
      </c>
      <c r="S91" s="36">
        <f>ROUND($I91*Q91,4)</f>
        <v>0</v>
      </c>
      <c r="T91" s="36">
        <f>ROUND($I91*R91,4)</f>
        <v>0</v>
      </c>
      <c r="U91" s="39"/>
      <c r="V91" s="39"/>
      <c r="W91" s="39"/>
      <c r="X91" s="40"/>
    </row>
    <row r="92" spans="1:24" ht="38.25" x14ac:dyDescent="0.25">
      <c r="A92" s="54" t="s">
        <v>60</v>
      </c>
      <c r="B92" s="7">
        <v>7</v>
      </c>
      <c r="C92" s="31" t="s">
        <v>541</v>
      </c>
      <c r="D92" s="31" t="s">
        <v>542</v>
      </c>
      <c r="E92" s="31" t="s">
        <v>543</v>
      </c>
      <c r="F92" s="31" t="s">
        <v>60</v>
      </c>
      <c r="G92" s="31" t="s">
        <v>60</v>
      </c>
      <c r="H92" s="32" t="s">
        <v>64</v>
      </c>
      <c r="I92" s="33">
        <v>380</v>
      </c>
      <c r="J92" s="58"/>
      <c r="K92" s="7">
        <v>1</v>
      </c>
      <c r="L92" s="34"/>
      <c r="M92" s="35"/>
      <c r="N92" s="36">
        <f>IF(M92&gt;0,ROUND(L92/M92,4),0)</f>
        <v>0</v>
      </c>
      <c r="O92" s="37"/>
      <c r="P92" s="38"/>
      <c r="Q92" s="36">
        <f>ROUND(ROUND(N92,4)*(1-O92),4)</f>
        <v>0</v>
      </c>
      <c r="R92" s="36">
        <f>ROUND(ROUND(Q92,4)*(1+P92),4)</f>
        <v>0</v>
      </c>
      <c r="S92" s="36">
        <f>ROUND($I92*Q92,4)</f>
        <v>0</v>
      </c>
      <c r="T92" s="36">
        <f>ROUND($I92*R92,4)</f>
        <v>0</v>
      </c>
      <c r="U92" s="39"/>
      <c r="V92" s="39"/>
      <c r="W92" s="39"/>
      <c r="X92" s="40"/>
    </row>
    <row r="93" spans="1:24" ht="38.25" x14ac:dyDescent="0.25">
      <c r="A93" s="54" t="s">
        <v>60</v>
      </c>
      <c r="B93" s="7">
        <v>8</v>
      </c>
      <c r="C93" s="31" t="s">
        <v>544</v>
      </c>
      <c r="D93" s="31" t="s">
        <v>545</v>
      </c>
      <c r="E93" s="31" t="s">
        <v>546</v>
      </c>
      <c r="F93" s="31" t="s">
        <v>60</v>
      </c>
      <c r="G93" s="31" t="s">
        <v>60</v>
      </c>
      <c r="H93" s="32" t="s">
        <v>64</v>
      </c>
      <c r="I93" s="33">
        <v>56790</v>
      </c>
      <c r="J93" s="58"/>
      <c r="K93" s="7">
        <v>1</v>
      </c>
      <c r="L93" s="34"/>
      <c r="M93" s="35"/>
      <c r="N93" s="36">
        <f>IF(M93&gt;0,ROUND(L93/M93,4),0)</f>
        <v>0</v>
      </c>
      <c r="O93" s="37"/>
      <c r="P93" s="38"/>
      <c r="Q93" s="36">
        <f>ROUND(ROUND(N93,4)*(1-O93),4)</f>
        <v>0</v>
      </c>
      <c r="R93" s="36">
        <f>ROUND(ROUND(Q93,4)*(1+P93),4)</f>
        <v>0</v>
      </c>
      <c r="S93" s="36">
        <f>ROUND($I93*Q93,4)</f>
        <v>0</v>
      </c>
      <c r="T93" s="36">
        <f>ROUND($I93*R93,4)</f>
        <v>0</v>
      </c>
      <c r="U93" s="39"/>
      <c r="V93" s="39"/>
      <c r="W93" s="39"/>
      <c r="X93" s="40"/>
    </row>
    <row r="94" spans="1:24" ht="38.25" x14ac:dyDescent="0.25">
      <c r="A94" s="54" t="s">
        <v>60</v>
      </c>
      <c r="B94" s="7">
        <v>9</v>
      </c>
      <c r="C94" s="31" t="s">
        <v>547</v>
      </c>
      <c r="D94" s="31" t="s">
        <v>548</v>
      </c>
      <c r="E94" s="31" t="s">
        <v>546</v>
      </c>
      <c r="F94" s="31" t="s">
        <v>60</v>
      </c>
      <c r="G94" s="31" t="s">
        <v>60</v>
      </c>
      <c r="H94" s="32" t="s">
        <v>64</v>
      </c>
      <c r="I94" s="33">
        <v>1710</v>
      </c>
      <c r="J94" s="58"/>
      <c r="K94" s="7">
        <v>1</v>
      </c>
      <c r="L94" s="34"/>
      <c r="M94" s="35"/>
      <c r="N94" s="36">
        <f>IF(M94&gt;0,ROUND(L94/M94,4),0)</f>
        <v>0</v>
      </c>
      <c r="O94" s="37"/>
      <c r="P94" s="38"/>
      <c r="Q94" s="36">
        <f>ROUND(ROUND(N94,4)*(1-O94),4)</f>
        <v>0</v>
      </c>
      <c r="R94" s="36">
        <f>ROUND(ROUND(Q94,4)*(1+P94),4)</f>
        <v>0</v>
      </c>
      <c r="S94" s="36">
        <f>ROUND($I94*Q94,4)</f>
        <v>0</v>
      </c>
      <c r="T94" s="36">
        <f>ROUND($I94*R94,4)</f>
        <v>0</v>
      </c>
      <c r="U94" s="39"/>
      <c r="V94" s="39"/>
      <c r="W94" s="39"/>
      <c r="X94" s="40"/>
    </row>
    <row r="95" spans="1:24" ht="25.5" x14ac:dyDescent="0.25">
      <c r="A95" s="54" t="s">
        <v>60</v>
      </c>
      <c r="B95" s="7">
        <v>10</v>
      </c>
      <c r="C95" s="31" t="s">
        <v>549</v>
      </c>
      <c r="D95" s="31" t="s">
        <v>550</v>
      </c>
      <c r="E95" s="31" t="s">
        <v>546</v>
      </c>
      <c r="F95" s="31" t="s">
        <v>60</v>
      </c>
      <c r="G95" s="31" t="s">
        <v>60</v>
      </c>
      <c r="H95" s="32" t="s">
        <v>64</v>
      </c>
      <c r="I95" s="33">
        <v>2250</v>
      </c>
      <c r="J95" s="58"/>
      <c r="K95" s="7">
        <v>1</v>
      </c>
      <c r="L95" s="34"/>
      <c r="M95" s="35"/>
      <c r="N95" s="36">
        <f>IF(M95&gt;0,ROUND(L95/M95,4),0)</f>
        <v>0</v>
      </c>
      <c r="O95" s="37"/>
      <c r="P95" s="38"/>
      <c r="Q95" s="36">
        <f>ROUND(ROUND(N95,4)*(1-O95),4)</f>
        <v>0</v>
      </c>
      <c r="R95" s="36">
        <f>ROUND(ROUND(Q95,4)*(1+P95),4)</f>
        <v>0</v>
      </c>
      <c r="S95" s="36">
        <f>ROUND($I95*Q95,4)</f>
        <v>0</v>
      </c>
      <c r="T95" s="36">
        <f>ROUND($I95*R95,4)</f>
        <v>0</v>
      </c>
      <c r="U95" s="39"/>
      <c r="V95" s="39"/>
      <c r="W95" s="39"/>
      <c r="X95" s="40"/>
    </row>
    <row r="96" spans="1:24" ht="38.25" x14ac:dyDescent="0.25">
      <c r="A96" s="54" t="s">
        <v>60</v>
      </c>
      <c r="B96" s="7">
        <v>11</v>
      </c>
      <c r="C96" s="31" t="s">
        <v>551</v>
      </c>
      <c r="D96" s="31" t="s">
        <v>552</v>
      </c>
      <c r="E96" s="31" t="s">
        <v>553</v>
      </c>
      <c r="F96" s="31" t="s">
        <v>60</v>
      </c>
      <c r="G96" s="31" t="s">
        <v>60</v>
      </c>
      <c r="H96" s="32" t="s">
        <v>64</v>
      </c>
      <c r="I96" s="33">
        <v>9000</v>
      </c>
      <c r="J96" s="58"/>
      <c r="K96" s="7">
        <v>1</v>
      </c>
      <c r="L96" s="34"/>
      <c r="M96" s="35"/>
      <c r="N96" s="36">
        <f>IF(M96&gt;0,ROUND(L96/M96,4),0)</f>
        <v>0</v>
      </c>
      <c r="O96" s="37"/>
      <c r="P96" s="38"/>
      <c r="Q96" s="36">
        <f>ROUND(ROUND(N96,4)*(1-O96),4)</f>
        <v>0</v>
      </c>
      <c r="R96" s="36">
        <f>ROUND(ROUND(Q96,4)*(1+P96),4)</f>
        <v>0</v>
      </c>
      <c r="S96" s="36">
        <f>ROUND($I96*Q96,4)</f>
        <v>0</v>
      </c>
      <c r="T96" s="36">
        <f>ROUND($I96*R96,4)</f>
        <v>0</v>
      </c>
      <c r="U96" s="39"/>
      <c r="V96" s="39"/>
      <c r="W96" s="39"/>
      <c r="X96" s="40"/>
    </row>
    <row r="97" spans="1:24" ht="38.25" x14ac:dyDescent="0.25">
      <c r="A97" s="54" t="s">
        <v>60</v>
      </c>
      <c r="B97" s="7">
        <v>12</v>
      </c>
      <c r="C97" s="31" t="s">
        <v>554</v>
      </c>
      <c r="D97" s="31" t="s">
        <v>555</v>
      </c>
      <c r="E97" s="31" t="s">
        <v>60</v>
      </c>
      <c r="F97" s="31" t="s">
        <v>60</v>
      </c>
      <c r="G97" s="31" t="s">
        <v>60</v>
      </c>
      <c r="H97" s="32" t="s">
        <v>64</v>
      </c>
      <c r="I97" s="33">
        <v>300</v>
      </c>
      <c r="J97" s="58"/>
      <c r="K97" s="7">
        <v>1</v>
      </c>
      <c r="L97" s="34"/>
      <c r="M97" s="35"/>
      <c r="N97" s="36">
        <f>IF(M97&gt;0,ROUND(L97/M97,4),0)</f>
        <v>0</v>
      </c>
      <c r="O97" s="37"/>
      <c r="P97" s="38"/>
      <c r="Q97" s="36">
        <f>ROUND(ROUND(N97,4)*(1-O97),4)</f>
        <v>0</v>
      </c>
      <c r="R97" s="36">
        <f>ROUND(ROUND(Q97,4)*(1+P97),4)</f>
        <v>0</v>
      </c>
      <c r="S97" s="36">
        <f>ROUND($I97*Q97,4)</f>
        <v>0</v>
      </c>
      <c r="T97" s="36">
        <f>ROUND($I97*R97,4)</f>
        <v>0</v>
      </c>
      <c r="U97" s="39"/>
      <c r="V97" s="39"/>
      <c r="W97" s="39"/>
      <c r="X97" s="40"/>
    </row>
    <row r="98" spans="1:24" ht="25.5" x14ac:dyDescent="0.25">
      <c r="A98" s="54" t="s">
        <v>60</v>
      </c>
      <c r="B98" s="7">
        <v>13</v>
      </c>
      <c r="C98" s="31" t="s">
        <v>556</v>
      </c>
      <c r="D98" s="31" t="s">
        <v>557</v>
      </c>
      <c r="E98" s="31" t="s">
        <v>558</v>
      </c>
      <c r="F98" s="31" t="s">
        <v>60</v>
      </c>
      <c r="G98" s="31" t="s">
        <v>60</v>
      </c>
      <c r="H98" s="32" t="s">
        <v>64</v>
      </c>
      <c r="I98" s="33">
        <v>57</v>
      </c>
      <c r="J98" s="58"/>
      <c r="K98" s="7">
        <v>1</v>
      </c>
      <c r="L98" s="34"/>
      <c r="M98" s="35"/>
      <c r="N98" s="36">
        <f>IF(M98&gt;0,ROUND(L98/M98,4),0)</f>
        <v>0</v>
      </c>
      <c r="O98" s="37"/>
      <c r="P98" s="38"/>
      <c r="Q98" s="36">
        <f>ROUND(ROUND(N98,4)*(1-O98),4)</f>
        <v>0</v>
      </c>
      <c r="R98" s="36">
        <f>ROUND(ROUND(Q98,4)*(1+P98),4)</f>
        <v>0</v>
      </c>
      <c r="S98" s="36">
        <f>ROUND($I98*Q98,4)</f>
        <v>0</v>
      </c>
      <c r="T98" s="36">
        <f>ROUND($I98*R98,4)</f>
        <v>0</v>
      </c>
      <c r="U98" s="39"/>
      <c r="V98" s="39"/>
      <c r="W98" s="39"/>
      <c r="X98" s="40"/>
    </row>
    <row r="99" spans="1:24" ht="25.5" x14ac:dyDescent="0.25">
      <c r="A99" s="54" t="s">
        <v>60</v>
      </c>
      <c r="B99" s="7">
        <v>14</v>
      </c>
      <c r="C99" s="31" t="s">
        <v>556</v>
      </c>
      <c r="D99" s="31" t="s">
        <v>559</v>
      </c>
      <c r="E99" s="31" t="s">
        <v>558</v>
      </c>
      <c r="F99" s="31" t="s">
        <v>60</v>
      </c>
      <c r="G99" s="31" t="s">
        <v>60</v>
      </c>
      <c r="H99" s="32" t="s">
        <v>64</v>
      </c>
      <c r="I99" s="33">
        <v>8</v>
      </c>
      <c r="J99" s="58"/>
      <c r="K99" s="7">
        <v>1</v>
      </c>
      <c r="L99" s="34"/>
      <c r="M99" s="35"/>
      <c r="N99" s="36">
        <f>IF(M99&gt;0,ROUND(L99/M99,4),0)</f>
        <v>0</v>
      </c>
      <c r="O99" s="37"/>
      <c r="P99" s="38"/>
      <c r="Q99" s="36">
        <f>ROUND(ROUND(N99,4)*(1-O99),4)</f>
        <v>0</v>
      </c>
      <c r="R99" s="36">
        <f>ROUND(ROUND(Q99,4)*(1+P99),4)</f>
        <v>0</v>
      </c>
      <c r="S99" s="36">
        <f>ROUND($I99*Q99,4)</f>
        <v>0</v>
      </c>
      <c r="T99" s="36">
        <f>ROUND($I99*R99,4)</f>
        <v>0</v>
      </c>
      <c r="U99" s="39"/>
      <c r="V99" s="39"/>
      <c r="W99" s="39"/>
      <c r="X99" s="40"/>
    </row>
    <row r="100" spans="1:24" ht="38.25" x14ac:dyDescent="0.25">
      <c r="A100" s="54" t="s">
        <v>60</v>
      </c>
      <c r="B100" s="7">
        <v>15</v>
      </c>
      <c r="C100" s="31" t="s">
        <v>560</v>
      </c>
      <c r="D100" s="31" t="s">
        <v>561</v>
      </c>
      <c r="E100" s="31" t="s">
        <v>562</v>
      </c>
      <c r="F100" s="31" t="s">
        <v>60</v>
      </c>
      <c r="G100" s="31" t="s">
        <v>60</v>
      </c>
      <c r="H100" s="32" t="s">
        <v>64</v>
      </c>
      <c r="I100" s="33">
        <v>230</v>
      </c>
      <c r="J100" s="58"/>
      <c r="K100" s="7">
        <v>1</v>
      </c>
      <c r="L100" s="34"/>
      <c r="M100" s="35"/>
      <c r="N100" s="36">
        <f>IF(M100&gt;0,ROUND(L100/M100,4),0)</f>
        <v>0</v>
      </c>
      <c r="O100" s="37"/>
      <c r="P100" s="38"/>
      <c r="Q100" s="36">
        <f>ROUND(ROUND(N100,4)*(1-O100),4)</f>
        <v>0</v>
      </c>
      <c r="R100" s="36">
        <f>ROUND(ROUND(Q100,4)*(1+P100),4)</f>
        <v>0</v>
      </c>
      <c r="S100" s="36">
        <f>ROUND($I100*Q100,4)</f>
        <v>0</v>
      </c>
      <c r="T100" s="36">
        <f>ROUND($I100*R100,4)</f>
        <v>0</v>
      </c>
      <c r="U100" s="39"/>
      <c r="V100" s="39"/>
      <c r="W100" s="39"/>
      <c r="X100" s="40"/>
    </row>
    <row r="101" spans="1:24" ht="26.25" thickBot="1" x14ac:dyDescent="0.3">
      <c r="A101" s="55" t="s">
        <v>60</v>
      </c>
      <c r="B101" s="9">
        <v>16</v>
      </c>
      <c r="C101" s="41" t="s">
        <v>563</v>
      </c>
      <c r="D101" s="41" t="s">
        <v>564</v>
      </c>
      <c r="E101" s="41" t="s">
        <v>565</v>
      </c>
      <c r="F101" s="41" t="s">
        <v>60</v>
      </c>
      <c r="G101" s="41" t="s">
        <v>60</v>
      </c>
      <c r="H101" s="42" t="s">
        <v>64</v>
      </c>
      <c r="I101" s="43">
        <v>13300</v>
      </c>
      <c r="J101" s="59"/>
      <c r="K101" s="9">
        <v>1</v>
      </c>
      <c r="L101" s="44"/>
      <c r="M101" s="45"/>
      <c r="N101" s="46">
        <f>IF(M101&gt;0,ROUND(L101/M101,4),0)</f>
        <v>0</v>
      </c>
      <c r="O101" s="47"/>
      <c r="P101" s="48"/>
      <c r="Q101" s="46">
        <f>ROUND(ROUND(N101,4)*(1-O101),4)</f>
        <v>0</v>
      </c>
      <c r="R101" s="46">
        <f>ROUND(ROUND(Q101,4)*(1+P101),4)</f>
        <v>0</v>
      </c>
      <c r="S101" s="46">
        <f>ROUND($I101*Q101,4)</f>
        <v>0</v>
      </c>
      <c r="T101" s="46">
        <f>ROUND($I101*R101,4)</f>
        <v>0</v>
      </c>
      <c r="U101" s="49"/>
      <c r="V101" s="49"/>
      <c r="W101" s="49"/>
      <c r="X101" s="50"/>
    </row>
    <row r="102" spans="1:24" ht="13.5" thickBot="1" x14ac:dyDescent="0.3">
      <c r="R102" s="60" t="s">
        <v>67</v>
      </c>
      <c r="S102" s="61">
        <f>SUM(S86:S101)</f>
        <v>0</v>
      </c>
      <c r="T102" s="62">
        <f>SUM(T86:T101)</f>
        <v>0</v>
      </c>
    </row>
    <row r="104" spans="1:24" ht="13.5" thickBot="1" x14ac:dyDescent="0.3"/>
    <row r="105" spans="1:24" ht="13.5" thickBot="1" x14ac:dyDescent="0.3">
      <c r="A105" s="51" t="s">
        <v>31</v>
      </c>
      <c r="B105" s="56" t="s">
        <v>347</v>
      </c>
      <c r="C105" s="17" t="s">
        <v>566</v>
      </c>
      <c r="D105" s="17"/>
      <c r="E105" s="17"/>
      <c r="F105" s="17"/>
      <c r="G105" s="17"/>
      <c r="H105" s="17" t="s">
        <v>85</v>
      </c>
      <c r="I105" s="17"/>
      <c r="J105" s="4"/>
      <c r="K105" s="3"/>
      <c r="L105" s="17" t="s">
        <v>567</v>
      </c>
      <c r="M105" s="17"/>
      <c r="N105" s="17"/>
      <c r="O105" s="17"/>
      <c r="P105" s="17"/>
      <c r="Q105" s="17"/>
      <c r="R105" s="17"/>
      <c r="S105" s="17"/>
      <c r="T105" s="17"/>
      <c r="U105" s="17"/>
      <c r="V105" s="17"/>
      <c r="W105" s="17"/>
      <c r="X105" s="4"/>
    </row>
    <row r="106" spans="1:24" ht="51.75" thickBot="1" x14ac:dyDescent="0.3">
      <c r="A106" s="52" t="s">
        <v>36</v>
      </c>
      <c r="B106" s="18" t="s">
        <v>37</v>
      </c>
      <c r="C106" s="19" t="s">
        <v>38</v>
      </c>
      <c r="D106" s="19" t="s">
        <v>39</v>
      </c>
      <c r="E106" s="19" t="s">
        <v>40</v>
      </c>
      <c r="F106" s="19" t="s">
        <v>41</v>
      </c>
      <c r="G106" s="19" t="s">
        <v>42</v>
      </c>
      <c r="H106" s="19" t="s">
        <v>43</v>
      </c>
      <c r="I106" s="19" t="s">
        <v>44</v>
      </c>
      <c r="J106" s="20" t="s">
        <v>45</v>
      </c>
      <c r="K106" s="18" t="s">
        <v>46</v>
      </c>
      <c r="L106" s="19" t="s">
        <v>47</v>
      </c>
      <c r="M106" s="19" t="s">
        <v>48</v>
      </c>
      <c r="N106" s="19" t="s">
        <v>49</v>
      </c>
      <c r="O106" s="19" t="s">
        <v>50</v>
      </c>
      <c r="P106" s="19" t="s">
        <v>51</v>
      </c>
      <c r="Q106" s="19" t="s">
        <v>52</v>
      </c>
      <c r="R106" s="19" t="s">
        <v>53</v>
      </c>
      <c r="S106" s="19" t="s">
        <v>54</v>
      </c>
      <c r="T106" s="19" t="s">
        <v>55</v>
      </c>
      <c r="U106" s="19" t="s">
        <v>56</v>
      </c>
      <c r="V106" s="19" t="s">
        <v>57</v>
      </c>
      <c r="W106" s="19" t="s">
        <v>58</v>
      </c>
      <c r="X106" s="20" t="s">
        <v>59</v>
      </c>
    </row>
    <row r="107" spans="1:24" ht="25.5" x14ac:dyDescent="0.25">
      <c r="A107" s="53" t="s">
        <v>60</v>
      </c>
      <c r="B107" s="5">
        <v>1</v>
      </c>
      <c r="C107" s="21" t="s">
        <v>568</v>
      </c>
      <c r="D107" s="21" t="s">
        <v>569</v>
      </c>
      <c r="E107" s="21" t="s">
        <v>60</v>
      </c>
      <c r="F107" s="21" t="s">
        <v>60</v>
      </c>
      <c r="G107" s="21" t="s">
        <v>60</v>
      </c>
      <c r="H107" s="22" t="s">
        <v>64</v>
      </c>
      <c r="I107" s="23">
        <v>320</v>
      </c>
      <c r="J107" s="57"/>
      <c r="K107" s="5">
        <v>1</v>
      </c>
      <c r="L107" s="24"/>
      <c r="M107" s="25"/>
      <c r="N107" s="26">
        <f>IF(M107&gt;0,ROUND(L107/M107,4),0)</f>
        <v>0</v>
      </c>
      <c r="O107" s="27"/>
      <c r="P107" s="28"/>
      <c r="Q107" s="26">
        <f>ROUND(ROUND(N107,4)*(1-O107),4)</f>
        <v>0</v>
      </c>
      <c r="R107" s="26">
        <f>ROUND(ROUND(Q107,4)*(1+P107),4)</f>
        <v>0</v>
      </c>
      <c r="S107" s="26">
        <f>ROUND($I107*Q107,4)</f>
        <v>0</v>
      </c>
      <c r="T107" s="26">
        <f>ROUND($I107*R107,4)</f>
        <v>0</v>
      </c>
      <c r="U107" s="29"/>
      <c r="V107" s="29"/>
      <c r="W107" s="29"/>
      <c r="X107" s="30"/>
    </row>
    <row r="108" spans="1:24" ht="25.5" x14ac:dyDescent="0.25">
      <c r="A108" s="54" t="s">
        <v>60</v>
      </c>
      <c r="B108" s="7">
        <v>2</v>
      </c>
      <c r="C108" s="31" t="s">
        <v>570</v>
      </c>
      <c r="D108" s="31" t="s">
        <v>571</v>
      </c>
      <c r="E108" s="31" t="s">
        <v>572</v>
      </c>
      <c r="F108" s="31" t="s">
        <v>60</v>
      </c>
      <c r="G108" s="31" t="s">
        <v>60</v>
      </c>
      <c r="H108" s="32" t="s">
        <v>64</v>
      </c>
      <c r="I108" s="33">
        <v>180</v>
      </c>
      <c r="J108" s="58"/>
      <c r="K108" s="7">
        <v>1</v>
      </c>
      <c r="L108" s="34"/>
      <c r="M108" s="35"/>
      <c r="N108" s="36">
        <f>IF(M108&gt;0,ROUND(L108/M108,4),0)</f>
        <v>0</v>
      </c>
      <c r="O108" s="37"/>
      <c r="P108" s="38"/>
      <c r="Q108" s="36">
        <f>ROUND(ROUND(N108,4)*(1-O108),4)</f>
        <v>0</v>
      </c>
      <c r="R108" s="36">
        <f>ROUND(ROUND(Q108,4)*(1+P108),4)</f>
        <v>0</v>
      </c>
      <c r="S108" s="36">
        <f>ROUND($I108*Q108,4)</f>
        <v>0</v>
      </c>
      <c r="T108" s="36">
        <f>ROUND($I108*R108,4)</f>
        <v>0</v>
      </c>
      <c r="U108" s="39"/>
      <c r="V108" s="39"/>
      <c r="W108" s="39"/>
      <c r="X108" s="40"/>
    </row>
    <row r="109" spans="1:24" ht="25.5" x14ac:dyDescent="0.25">
      <c r="A109" s="54" t="s">
        <v>60</v>
      </c>
      <c r="B109" s="7">
        <v>3</v>
      </c>
      <c r="C109" s="31" t="s">
        <v>573</v>
      </c>
      <c r="D109" s="31" t="s">
        <v>574</v>
      </c>
      <c r="E109" s="31" t="s">
        <v>60</v>
      </c>
      <c r="F109" s="31" t="s">
        <v>60</v>
      </c>
      <c r="G109" s="31" t="s">
        <v>60</v>
      </c>
      <c r="H109" s="32" t="s">
        <v>64</v>
      </c>
      <c r="I109" s="33">
        <v>40</v>
      </c>
      <c r="J109" s="58"/>
      <c r="K109" s="7">
        <v>1</v>
      </c>
      <c r="L109" s="34"/>
      <c r="M109" s="35"/>
      <c r="N109" s="36">
        <f>IF(M109&gt;0,ROUND(L109/M109,4),0)</f>
        <v>0</v>
      </c>
      <c r="O109" s="37"/>
      <c r="P109" s="38"/>
      <c r="Q109" s="36">
        <f>ROUND(ROUND(N109,4)*(1-O109),4)</f>
        <v>0</v>
      </c>
      <c r="R109" s="36">
        <f>ROUND(ROUND(Q109,4)*(1+P109),4)</f>
        <v>0</v>
      </c>
      <c r="S109" s="36">
        <f>ROUND($I109*Q109,4)</f>
        <v>0</v>
      </c>
      <c r="T109" s="36">
        <f>ROUND($I109*R109,4)</f>
        <v>0</v>
      </c>
      <c r="U109" s="39"/>
      <c r="V109" s="39"/>
      <c r="W109" s="39"/>
      <c r="X109" s="40"/>
    </row>
    <row r="110" spans="1:24" ht="25.5" x14ac:dyDescent="0.25">
      <c r="A110" s="54" t="s">
        <v>60</v>
      </c>
      <c r="B110" s="7">
        <v>4</v>
      </c>
      <c r="C110" s="31" t="s">
        <v>575</v>
      </c>
      <c r="D110" s="31" t="s">
        <v>576</v>
      </c>
      <c r="E110" s="31" t="s">
        <v>60</v>
      </c>
      <c r="F110" s="31" t="s">
        <v>60</v>
      </c>
      <c r="G110" s="31" t="s">
        <v>60</v>
      </c>
      <c r="H110" s="32" t="s">
        <v>64</v>
      </c>
      <c r="I110" s="33">
        <v>5</v>
      </c>
      <c r="J110" s="58"/>
      <c r="K110" s="7">
        <v>1</v>
      </c>
      <c r="L110" s="34"/>
      <c r="M110" s="35"/>
      <c r="N110" s="36">
        <f>IF(M110&gt;0,ROUND(L110/M110,4),0)</f>
        <v>0</v>
      </c>
      <c r="O110" s="37"/>
      <c r="P110" s="38"/>
      <c r="Q110" s="36">
        <f>ROUND(ROUND(N110,4)*(1-O110),4)</f>
        <v>0</v>
      </c>
      <c r="R110" s="36">
        <f>ROUND(ROUND(Q110,4)*(1+P110),4)</f>
        <v>0</v>
      </c>
      <c r="S110" s="36">
        <f>ROUND($I110*Q110,4)</f>
        <v>0</v>
      </c>
      <c r="T110" s="36">
        <f>ROUND($I110*R110,4)</f>
        <v>0</v>
      </c>
      <c r="U110" s="39"/>
      <c r="V110" s="39"/>
      <c r="W110" s="39"/>
      <c r="X110" s="40"/>
    </row>
    <row r="111" spans="1:24" ht="25.5" x14ac:dyDescent="0.25">
      <c r="A111" s="54" t="s">
        <v>60</v>
      </c>
      <c r="B111" s="7">
        <v>5</v>
      </c>
      <c r="C111" s="31" t="s">
        <v>577</v>
      </c>
      <c r="D111" s="31" t="s">
        <v>578</v>
      </c>
      <c r="E111" s="31" t="s">
        <v>572</v>
      </c>
      <c r="F111" s="31" t="s">
        <v>60</v>
      </c>
      <c r="G111" s="31" t="s">
        <v>60</v>
      </c>
      <c r="H111" s="32" t="s">
        <v>64</v>
      </c>
      <c r="I111" s="33">
        <v>180</v>
      </c>
      <c r="J111" s="58"/>
      <c r="K111" s="7">
        <v>1</v>
      </c>
      <c r="L111" s="34"/>
      <c r="M111" s="35"/>
      <c r="N111" s="36">
        <f>IF(M111&gt;0,ROUND(L111/M111,4),0)</f>
        <v>0</v>
      </c>
      <c r="O111" s="37"/>
      <c r="P111" s="38"/>
      <c r="Q111" s="36">
        <f>ROUND(ROUND(N111,4)*(1-O111),4)</f>
        <v>0</v>
      </c>
      <c r="R111" s="36">
        <f>ROUND(ROUND(Q111,4)*(1+P111),4)</f>
        <v>0</v>
      </c>
      <c r="S111" s="36">
        <f>ROUND($I111*Q111,4)</f>
        <v>0</v>
      </c>
      <c r="T111" s="36">
        <f>ROUND($I111*R111,4)</f>
        <v>0</v>
      </c>
      <c r="U111" s="39"/>
      <c r="V111" s="39"/>
      <c r="W111" s="39"/>
      <c r="X111" s="40"/>
    </row>
    <row r="112" spans="1:24" ht="26.25" thickBot="1" x14ac:dyDescent="0.3">
      <c r="A112" s="55" t="s">
        <v>60</v>
      </c>
      <c r="B112" s="9">
        <v>6</v>
      </c>
      <c r="C112" s="41" t="s">
        <v>579</v>
      </c>
      <c r="D112" s="41" t="s">
        <v>580</v>
      </c>
      <c r="E112" s="41" t="s">
        <v>60</v>
      </c>
      <c r="F112" s="41" t="s">
        <v>60</v>
      </c>
      <c r="G112" s="41" t="s">
        <v>60</v>
      </c>
      <c r="H112" s="42" t="s">
        <v>64</v>
      </c>
      <c r="I112" s="43">
        <v>10</v>
      </c>
      <c r="J112" s="59"/>
      <c r="K112" s="9">
        <v>1</v>
      </c>
      <c r="L112" s="44"/>
      <c r="M112" s="45"/>
      <c r="N112" s="46">
        <f>IF(M112&gt;0,ROUND(L112/M112,4),0)</f>
        <v>0</v>
      </c>
      <c r="O112" s="47"/>
      <c r="P112" s="48"/>
      <c r="Q112" s="46">
        <f>ROUND(ROUND(N112,4)*(1-O112),4)</f>
        <v>0</v>
      </c>
      <c r="R112" s="46">
        <f>ROUND(ROUND(Q112,4)*(1+P112),4)</f>
        <v>0</v>
      </c>
      <c r="S112" s="46">
        <f>ROUND($I112*Q112,4)</f>
        <v>0</v>
      </c>
      <c r="T112" s="46">
        <f>ROUND($I112*R112,4)</f>
        <v>0</v>
      </c>
      <c r="U112" s="49"/>
      <c r="V112" s="49"/>
      <c r="W112" s="49"/>
      <c r="X112" s="50"/>
    </row>
    <row r="113" spans="1:24" ht="13.5" thickBot="1" x14ac:dyDescent="0.3">
      <c r="R113" s="60" t="s">
        <v>67</v>
      </c>
      <c r="S113" s="61">
        <f>SUM(S107:S112)</f>
        <v>0</v>
      </c>
      <c r="T113" s="62">
        <f>SUM(T107:T112)</f>
        <v>0</v>
      </c>
    </row>
    <row r="115" spans="1:24" ht="13.5" thickBot="1" x14ac:dyDescent="0.3"/>
    <row r="116" spans="1:24" ht="13.5" thickBot="1" x14ac:dyDescent="0.3">
      <c r="A116" s="51" t="s">
        <v>31</v>
      </c>
      <c r="B116" s="56" t="s">
        <v>357</v>
      </c>
      <c r="C116" s="17" t="s">
        <v>581</v>
      </c>
      <c r="D116" s="17"/>
      <c r="E116" s="17"/>
      <c r="F116" s="17"/>
      <c r="G116" s="17"/>
      <c r="H116" s="17" t="s">
        <v>85</v>
      </c>
      <c r="I116" s="17"/>
      <c r="J116" s="4"/>
      <c r="K116" s="3"/>
      <c r="L116" s="17" t="s">
        <v>582</v>
      </c>
      <c r="M116" s="17"/>
      <c r="N116" s="17"/>
      <c r="O116" s="17"/>
      <c r="P116" s="17"/>
      <c r="Q116" s="17"/>
      <c r="R116" s="17"/>
      <c r="S116" s="17"/>
      <c r="T116" s="17"/>
      <c r="U116" s="17"/>
      <c r="V116" s="17"/>
      <c r="W116" s="17"/>
      <c r="X116" s="4"/>
    </row>
    <row r="117" spans="1:24" ht="51.75" thickBot="1" x14ac:dyDescent="0.3">
      <c r="A117" s="52" t="s">
        <v>36</v>
      </c>
      <c r="B117" s="18" t="s">
        <v>37</v>
      </c>
      <c r="C117" s="19" t="s">
        <v>38</v>
      </c>
      <c r="D117" s="19" t="s">
        <v>39</v>
      </c>
      <c r="E117" s="19" t="s">
        <v>40</v>
      </c>
      <c r="F117" s="19" t="s">
        <v>41</v>
      </c>
      <c r="G117" s="19" t="s">
        <v>42</v>
      </c>
      <c r="H117" s="19" t="s">
        <v>43</v>
      </c>
      <c r="I117" s="19" t="s">
        <v>44</v>
      </c>
      <c r="J117" s="20" t="s">
        <v>45</v>
      </c>
      <c r="K117" s="18" t="s">
        <v>46</v>
      </c>
      <c r="L117" s="19" t="s">
        <v>47</v>
      </c>
      <c r="M117" s="19" t="s">
        <v>48</v>
      </c>
      <c r="N117" s="19" t="s">
        <v>49</v>
      </c>
      <c r="O117" s="19" t="s">
        <v>50</v>
      </c>
      <c r="P117" s="19" t="s">
        <v>51</v>
      </c>
      <c r="Q117" s="19" t="s">
        <v>52</v>
      </c>
      <c r="R117" s="19" t="s">
        <v>53</v>
      </c>
      <c r="S117" s="19" t="s">
        <v>54</v>
      </c>
      <c r="T117" s="19" t="s">
        <v>55</v>
      </c>
      <c r="U117" s="19" t="s">
        <v>56</v>
      </c>
      <c r="V117" s="19" t="s">
        <v>57</v>
      </c>
      <c r="W117" s="19" t="s">
        <v>58</v>
      </c>
      <c r="X117" s="20" t="s">
        <v>59</v>
      </c>
    </row>
    <row r="118" spans="1:24" ht="76.5" x14ac:dyDescent="0.25">
      <c r="A118" s="53" t="s">
        <v>60</v>
      </c>
      <c r="B118" s="5">
        <v>1</v>
      </c>
      <c r="C118" s="21" t="s">
        <v>583</v>
      </c>
      <c r="D118" s="21" t="s">
        <v>584</v>
      </c>
      <c r="E118" s="21" t="s">
        <v>585</v>
      </c>
      <c r="F118" s="21" t="s">
        <v>586</v>
      </c>
      <c r="G118" s="21" t="s">
        <v>587</v>
      </c>
      <c r="H118" s="22" t="s">
        <v>64</v>
      </c>
      <c r="I118" s="23">
        <v>200</v>
      </c>
      <c r="J118" s="57"/>
      <c r="K118" s="5">
        <v>1</v>
      </c>
      <c r="L118" s="24"/>
      <c r="M118" s="25"/>
      <c r="N118" s="26">
        <f>IF(M118&gt;0,ROUND(L118/M118,4),0)</f>
        <v>0</v>
      </c>
      <c r="O118" s="27"/>
      <c r="P118" s="28"/>
      <c r="Q118" s="26">
        <f>ROUND(ROUND(N118,4)*(1-O118),4)</f>
        <v>0</v>
      </c>
      <c r="R118" s="26">
        <f>ROUND(ROUND(Q118,4)*(1+P118),4)</f>
        <v>0</v>
      </c>
      <c r="S118" s="26">
        <f>ROUND($I118*Q118,4)</f>
        <v>0</v>
      </c>
      <c r="T118" s="26">
        <f>ROUND($I118*R118,4)</f>
        <v>0</v>
      </c>
      <c r="U118" s="29"/>
      <c r="V118" s="29"/>
      <c r="W118" s="29"/>
      <c r="X118" s="30"/>
    </row>
    <row r="119" spans="1:24" ht="76.5" x14ac:dyDescent="0.25">
      <c r="A119" s="54" t="s">
        <v>60</v>
      </c>
      <c r="B119" s="7">
        <v>2</v>
      </c>
      <c r="C119" s="31" t="s">
        <v>588</v>
      </c>
      <c r="D119" s="31" t="s">
        <v>589</v>
      </c>
      <c r="E119" s="31" t="s">
        <v>585</v>
      </c>
      <c r="F119" s="31" t="s">
        <v>586</v>
      </c>
      <c r="G119" s="31" t="s">
        <v>60</v>
      </c>
      <c r="H119" s="32" t="s">
        <v>64</v>
      </c>
      <c r="I119" s="33">
        <v>60</v>
      </c>
      <c r="J119" s="58"/>
      <c r="K119" s="7">
        <v>1</v>
      </c>
      <c r="L119" s="34"/>
      <c r="M119" s="35"/>
      <c r="N119" s="36">
        <f>IF(M119&gt;0,ROUND(L119/M119,4),0)</f>
        <v>0</v>
      </c>
      <c r="O119" s="37"/>
      <c r="P119" s="38"/>
      <c r="Q119" s="36">
        <f>ROUND(ROUND(N119,4)*(1-O119),4)</f>
        <v>0</v>
      </c>
      <c r="R119" s="36">
        <f>ROUND(ROUND(Q119,4)*(1+P119),4)</f>
        <v>0</v>
      </c>
      <c r="S119" s="36">
        <f>ROUND($I119*Q119,4)</f>
        <v>0</v>
      </c>
      <c r="T119" s="36">
        <f>ROUND($I119*R119,4)</f>
        <v>0</v>
      </c>
      <c r="U119" s="39"/>
      <c r="V119" s="39"/>
      <c r="W119" s="39"/>
      <c r="X119" s="40"/>
    </row>
    <row r="120" spans="1:24" ht="76.5" x14ac:dyDescent="0.25">
      <c r="A120" s="54" t="s">
        <v>60</v>
      </c>
      <c r="B120" s="7">
        <v>3</v>
      </c>
      <c r="C120" s="31" t="s">
        <v>590</v>
      </c>
      <c r="D120" s="31" t="s">
        <v>591</v>
      </c>
      <c r="E120" s="31" t="s">
        <v>585</v>
      </c>
      <c r="F120" s="31" t="s">
        <v>586</v>
      </c>
      <c r="G120" s="31" t="s">
        <v>60</v>
      </c>
      <c r="H120" s="32" t="s">
        <v>64</v>
      </c>
      <c r="I120" s="33">
        <v>60</v>
      </c>
      <c r="J120" s="58"/>
      <c r="K120" s="7">
        <v>1</v>
      </c>
      <c r="L120" s="34"/>
      <c r="M120" s="35"/>
      <c r="N120" s="36">
        <f>IF(M120&gt;0,ROUND(L120/M120,4),0)</f>
        <v>0</v>
      </c>
      <c r="O120" s="37"/>
      <c r="P120" s="38"/>
      <c r="Q120" s="36">
        <f>ROUND(ROUND(N120,4)*(1-O120),4)</f>
        <v>0</v>
      </c>
      <c r="R120" s="36">
        <f>ROUND(ROUND(Q120,4)*(1+P120),4)</f>
        <v>0</v>
      </c>
      <c r="S120" s="36">
        <f>ROUND($I120*Q120,4)</f>
        <v>0</v>
      </c>
      <c r="T120" s="36">
        <f>ROUND($I120*R120,4)</f>
        <v>0</v>
      </c>
      <c r="U120" s="39"/>
      <c r="V120" s="39"/>
      <c r="W120" s="39"/>
      <c r="X120" s="40"/>
    </row>
    <row r="121" spans="1:24" ht="76.5" x14ac:dyDescent="0.25">
      <c r="A121" s="54" t="s">
        <v>60</v>
      </c>
      <c r="B121" s="7">
        <v>4</v>
      </c>
      <c r="C121" s="31" t="s">
        <v>592</v>
      </c>
      <c r="D121" s="31" t="s">
        <v>593</v>
      </c>
      <c r="E121" s="31" t="s">
        <v>585</v>
      </c>
      <c r="F121" s="31" t="s">
        <v>586</v>
      </c>
      <c r="G121" s="31" t="s">
        <v>60</v>
      </c>
      <c r="H121" s="32" t="s">
        <v>64</v>
      </c>
      <c r="I121" s="33">
        <v>40</v>
      </c>
      <c r="J121" s="58"/>
      <c r="K121" s="7">
        <v>1</v>
      </c>
      <c r="L121" s="34"/>
      <c r="M121" s="35"/>
      <c r="N121" s="36">
        <f>IF(M121&gt;0,ROUND(L121/M121,4),0)</f>
        <v>0</v>
      </c>
      <c r="O121" s="37"/>
      <c r="P121" s="38"/>
      <c r="Q121" s="36">
        <f>ROUND(ROUND(N121,4)*(1-O121),4)</f>
        <v>0</v>
      </c>
      <c r="R121" s="36">
        <f>ROUND(ROUND(Q121,4)*(1+P121),4)</f>
        <v>0</v>
      </c>
      <c r="S121" s="36">
        <f>ROUND($I121*Q121,4)</f>
        <v>0</v>
      </c>
      <c r="T121" s="36">
        <f>ROUND($I121*R121,4)</f>
        <v>0</v>
      </c>
      <c r="U121" s="39"/>
      <c r="V121" s="39"/>
      <c r="W121" s="39"/>
      <c r="X121" s="40"/>
    </row>
    <row r="122" spans="1:24" ht="76.5" x14ac:dyDescent="0.25">
      <c r="A122" s="54" t="s">
        <v>60</v>
      </c>
      <c r="B122" s="7">
        <v>5</v>
      </c>
      <c r="C122" s="31" t="s">
        <v>592</v>
      </c>
      <c r="D122" s="31" t="s">
        <v>594</v>
      </c>
      <c r="E122" s="31" t="s">
        <v>585</v>
      </c>
      <c r="F122" s="31" t="s">
        <v>586</v>
      </c>
      <c r="G122" s="31" t="s">
        <v>60</v>
      </c>
      <c r="H122" s="32" t="s">
        <v>64</v>
      </c>
      <c r="I122" s="33">
        <v>40</v>
      </c>
      <c r="J122" s="58"/>
      <c r="K122" s="7">
        <v>1</v>
      </c>
      <c r="L122" s="34"/>
      <c r="M122" s="35"/>
      <c r="N122" s="36">
        <f>IF(M122&gt;0,ROUND(L122/M122,4),0)</f>
        <v>0</v>
      </c>
      <c r="O122" s="37"/>
      <c r="P122" s="38"/>
      <c r="Q122" s="36">
        <f>ROUND(ROUND(N122,4)*(1-O122),4)</f>
        <v>0</v>
      </c>
      <c r="R122" s="36">
        <f>ROUND(ROUND(Q122,4)*(1+P122),4)</f>
        <v>0</v>
      </c>
      <c r="S122" s="36">
        <f>ROUND($I122*Q122,4)</f>
        <v>0</v>
      </c>
      <c r="T122" s="36">
        <f>ROUND($I122*R122,4)</f>
        <v>0</v>
      </c>
      <c r="U122" s="39"/>
      <c r="V122" s="39"/>
      <c r="W122" s="39"/>
      <c r="X122" s="40"/>
    </row>
    <row r="123" spans="1:24" ht="76.5" x14ac:dyDescent="0.25">
      <c r="A123" s="54" t="s">
        <v>60</v>
      </c>
      <c r="B123" s="7">
        <v>6</v>
      </c>
      <c r="C123" s="31" t="s">
        <v>595</v>
      </c>
      <c r="D123" s="31" t="s">
        <v>596</v>
      </c>
      <c r="E123" s="31" t="s">
        <v>585</v>
      </c>
      <c r="F123" s="31" t="s">
        <v>586</v>
      </c>
      <c r="G123" s="31" t="s">
        <v>60</v>
      </c>
      <c r="H123" s="32" t="s">
        <v>64</v>
      </c>
      <c r="I123" s="33">
        <v>40</v>
      </c>
      <c r="J123" s="58"/>
      <c r="K123" s="7">
        <v>1</v>
      </c>
      <c r="L123" s="34"/>
      <c r="M123" s="35"/>
      <c r="N123" s="36">
        <f>IF(M123&gt;0,ROUND(L123/M123,4),0)</f>
        <v>0</v>
      </c>
      <c r="O123" s="37"/>
      <c r="P123" s="38"/>
      <c r="Q123" s="36">
        <f>ROUND(ROUND(N123,4)*(1-O123),4)</f>
        <v>0</v>
      </c>
      <c r="R123" s="36">
        <f>ROUND(ROUND(Q123,4)*(1+P123),4)</f>
        <v>0</v>
      </c>
      <c r="S123" s="36">
        <f>ROUND($I123*Q123,4)</f>
        <v>0</v>
      </c>
      <c r="T123" s="36">
        <f>ROUND($I123*R123,4)</f>
        <v>0</v>
      </c>
      <c r="U123" s="39"/>
      <c r="V123" s="39"/>
      <c r="W123" s="39"/>
      <c r="X123" s="40"/>
    </row>
    <row r="124" spans="1:24" ht="76.5" x14ac:dyDescent="0.25">
      <c r="A124" s="54" t="s">
        <v>60</v>
      </c>
      <c r="B124" s="7">
        <v>7</v>
      </c>
      <c r="C124" s="31" t="s">
        <v>597</v>
      </c>
      <c r="D124" s="31" t="s">
        <v>598</v>
      </c>
      <c r="E124" s="31" t="s">
        <v>585</v>
      </c>
      <c r="F124" s="31" t="s">
        <v>586</v>
      </c>
      <c r="G124" s="31" t="s">
        <v>599</v>
      </c>
      <c r="H124" s="32" t="s">
        <v>64</v>
      </c>
      <c r="I124" s="33">
        <v>200</v>
      </c>
      <c r="J124" s="58"/>
      <c r="K124" s="7">
        <v>1</v>
      </c>
      <c r="L124" s="34"/>
      <c r="M124" s="35"/>
      <c r="N124" s="36">
        <f>IF(M124&gt;0,ROUND(L124/M124,4),0)</f>
        <v>0</v>
      </c>
      <c r="O124" s="37"/>
      <c r="P124" s="38"/>
      <c r="Q124" s="36">
        <f>ROUND(ROUND(N124,4)*(1-O124),4)</f>
        <v>0</v>
      </c>
      <c r="R124" s="36">
        <f>ROUND(ROUND(Q124,4)*(1+P124),4)</f>
        <v>0</v>
      </c>
      <c r="S124" s="36">
        <f>ROUND($I124*Q124,4)</f>
        <v>0</v>
      </c>
      <c r="T124" s="36">
        <f>ROUND($I124*R124,4)</f>
        <v>0</v>
      </c>
      <c r="U124" s="39"/>
      <c r="V124" s="39"/>
      <c r="W124" s="39"/>
      <c r="X124" s="40"/>
    </row>
    <row r="125" spans="1:24" ht="77.25" thickBot="1" x14ac:dyDescent="0.3">
      <c r="A125" s="55" t="s">
        <v>60</v>
      </c>
      <c r="B125" s="9">
        <v>8</v>
      </c>
      <c r="C125" s="41" t="s">
        <v>600</v>
      </c>
      <c r="D125" s="41" t="s">
        <v>601</v>
      </c>
      <c r="E125" s="41" t="s">
        <v>585</v>
      </c>
      <c r="F125" s="41" t="s">
        <v>586</v>
      </c>
      <c r="G125" s="41" t="s">
        <v>60</v>
      </c>
      <c r="H125" s="42" t="s">
        <v>64</v>
      </c>
      <c r="I125" s="43">
        <v>60</v>
      </c>
      <c r="J125" s="59"/>
      <c r="K125" s="9">
        <v>1</v>
      </c>
      <c r="L125" s="44"/>
      <c r="M125" s="45"/>
      <c r="N125" s="46">
        <f>IF(M125&gt;0,ROUND(L125/M125,4),0)</f>
        <v>0</v>
      </c>
      <c r="O125" s="47"/>
      <c r="P125" s="48"/>
      <c r="Q125" s="46">
        <f>ROUND(ROUND(N125,4)*(1-O125),4)</f>
        <v>0</v>
      </c>
      <c r="R125" s="46">
        <f>ROUND(ROUND(Q125,4)*(1+P125),4)</f>
        <v>0</v>
      </c>
      <c r="S125" s="46">
        <f>ROUND($I125*Q125,4)</f>
        <v>0</v>
      </c>
      <c r="T125" s="46">
        <f>ROUND($I125*R125,4)</f>
        <v>0</v>
      </c>
      <c r="U125" s="49"/>
      <c r="V125" s="49"/>
      <c r="W125" s="49"/>
      <c r="X125" s="50"/>
    </row>
    <row r="126" spans="1:24" ht="13.5" thickBot="1" x14ac:dyDescent="0.3">
      <c r="R126" s="60" t="s">
        <v>67</v>
      </c>
      <c r="S126" s="61">
        <f>SUM(S118:S125)</f>
        <v>0</v>
      </c>
      <c r="T126" s="62">
        <f>SUM(T118:T125)</f>
        <v>0</v>
      </c>
    </row>
    <row r="128" spans="1:24" ht="13.5" thickBot="1" x14ac:dyDescent="0.3"/>
    <row r="129" spans="1:24" ht="13.5" thickBot="1" x14ac:dyDescent="0.3">
      <c r="A129" s="51" t="s">
        <v>31</v>
      </c>
      <c r="B129" s="56" t="s">
        <v>364</v>
      </c>
      <c r="C129" s="17" t="s">
        <v>602</v>
      </c>
      <c r="D129" s="17"/>
      <c r="E129" s="17"/>
      <c r="F129" s="17"/>
      <c r="G129" s="17"/>
      <c r="H129" s="17" t="s">
        <v>85</v>
      </c>
      <c r="I129" s="17"/>
      <c r="J129" s="4"/>
      <c r="K129" s="3"/>
      <c r="L129" s="17" t="s">
        <v>603</v>
      </c>
      <c r="M129" s="17"/>
      <c r="N129" s="17"/>
      <c r="O129" s="17"/>
      <c r="P129" s="17"/>
      <c r="Q129" s="17"/>
      <c r="R129" s="17"/>
      <c r="S129" s="17"/>
      <c r="T129" s="17"/>
      <c r="U129" s="17"/>
      <c r="V129" s="17"/>
      <c r="W129" s="17"/>
      <c r="X129" s="4"/>
    </row>
    <row r="130" spans="1:24" ht="51.75" thickBot="1" x14ac:dyDescent="0.3">
      <c r="A130" s="52" t="s">
        <v>36</v>
      </c>
      <c r="B130" s="18" t="s">
        <v>37</v>
      </c>
      <c r="C130" s="19" t="s">
        <v>38</v>
      </c>
      <c r="D130" s="19" t="s">
        <v>39</v>
      </c>
      <c r="E130" s="19" t="s">
        <v>40</v>
      </c>
      <c r="F130" s="19" t="s">
        <v>41</v>
      </c>
      <c r="G130" s="19" t="s">
        <v>42</v>
      </c>
      <c r="H130" s="19" t="s">
        <v>43</v>
      </c>
      <c r="I130" s="19" t="s">
        <v>44</v>
      </c>
      <c r="J130" s="20" t="s">
        <v>45</v>
      </c>
      <c r="K130" s="18" t="s">
        <v>46</v>
      </c>
      <c r="L130" s="19" t="s">
        <v>47</v>
      </c>
      <c r="M130" s="19" t="s">
        <v>48</v>
      </c>
      <c r="N130" s="19" t="s">
        <v>49</v>
      </c>
      <c r="O130" s="19" t="s">
        <v>50</v>
      </c>
      <c r="P130" s="19" t="s">
        <v>51</v>
      </c>
      <c r="Q130" s="19" t="s">
        <v>52</v>
      </c>
      <c r="R130" s="19" t="s">
        <v>53</v>
      </c>
      <c r="S130" s="19" t="s">
        <v>54</v>
      </c>
      <c r="T130" s="19" t="s">
        <v>55</v>
      </c>
      <c r="U130" s="19" t="s">
        <v>56</v>
      </c>
      <c r="V130" s="19" t="s">
        <v>57</v>
      </c>
      <c r="W130" s="19" t="s">
        <v>58</v>
      </c>
      <c r="X130" s="20" t="s">
        <v>59</v>
      </c>
    </row>
    <row r="131" spans="1:24" x14ac:dyDescent="0.25">
      <c r="A131" s="53" t="s">
        <v>60</v>
      </c>
      <c r="B131" s="5">
        <v>1</v>
      </c>
      <c r="C131" s="21" t="s">
        <v>604</v>
      </c>
      <c r="D131" s="21" t="s">
        <v>60</v>
      </c>
      <c r="E131" s="21" t="s">
        <v>60</v>
      </c>
      <c r="F131" s="21" t="s">
        <v>60</v>
      </c>
      <c r="G131" s="21" t="s">
        <v>60</v>
      </c>
      <c r="H131" s="22" t="s">
        <v>64</v>
      </c>
      <c r="I131" s="23">
        <v>172040</v>
      </c>
      <c r="J131" s="57"/>
      <c r="K131" s="5">
        <v>1</v>
      </c>
      <c r="L131" s="24"/>
      <c r="M131" s="25"/>
      <c r="N131" s="26">
        <f>IF(M131&gt;0,ROUND(L131/M131,4),0)</f>
        <v>0</v>
      </c>
      <c r="O131" s="27"/>
      <c r="P131" s="28"/>
      <c r="Q131" s="26">
        <f>ROUND(ROUND(N131,4)*(1-O131),4)</f>
        <v>0</v>
      </c>
      <c r="R131" s="26">
        <f>ROUND(ROUND(Q131,4)*(1+P131),4)</f>
        <v>0</v>
      </c>
      <c r="S131" s="26">
        <f>ROUND($I131*Q131,4)</f>
        <v>0</v>
      </c>
      <c r="T131" s="26">
        <f>ROUND($I131*R131,4)</f>
        <v>0</v>
      </c>
      <c r="U131" s="29"/>
      <c r="V131" s="29"/>
      <c r="W131" s="29"/>
      <c r="X131" s="30"/>
    </row>
    <row r="132" spans="1:24" ht="26.25" thickBot="1" x14ac:dyDescent="0.3">
      <c r="A132" s="55" t="s">
        <v>60</v>
      </c>
      <c r="B132" s="9">
        <v>2</v>
      </c>
      <c r="C132" s="41" t="s">
        <v>605</v>
      </c>
      <c r="D132" s="41" t="s">
        <v>60</v>
      </c>
      <c r="E132" s="41" t="s">
        <v>60</v>
      </c>
      <c r="F132" s="41" t="s">
        <v>60</v>
      </c>
      <c r="G132" s="41" t="s">
        <v>60</v>
      </c>
      <c r="H132" s="42" t="s">
        <v>64</v>
      </c>
      <c r="I132" s="43">
        <v>62600</v>
      </c>
      <c r="J132" s="59"/>
      <c r="K132" s="9">
        <v>1</v>
      </c>
      <c r="L132" s="44"/>
      <c r="M132" s="45"/>
      <c r="N132" s="46">
        <f>IF(M132&gt;0,ROUND(L132/M132,4),0)</f>
        <v>0</v>
      </c>
      <c r="O132" s="47"/>
      <c r="P132" s="48"/>
      <c r="Q132" s="46">
        <f>ROUND(ROUND(N132,4)*(1-O132),4)</f>
        <v>0</v>
      </c>
      <c r="R132" s="46">
        <f>ROUND(ROUND(Q132,4)*(1+P132),4)</f>
        <v>0</v>
      </c>
      <c r="S132" s="46">
        <f>ROUND($I132*Q132,4)</f>
        <v>0</v>
      </c>
      <c r="T132" s="46">
        <f>ROUND($I132*R132,4)</f>
        <v>0</v>
      </c>
      <c r="U132" s="49"/>
      <c r="V132" s="49"/>
      <c r="W132" s="49"/>
      <c r="X132" s="50"/>
    </row>
    <row r="133" spans="1:24" ht="13.5" thickBot="1" x14ac:dyDescent="0.3">
      <c r="R133" s="60" t="s">
        <v>67</v>
      </c>
      <c r="S133" s="61">
        <f>SUM(S131:S132)</f>
        <v>0</v>
      </c>
      <c r="T133" s="62">
        <f>SUM(T131:T132)</f>
        <v>0</v>
      </c>
    </row>
    <row r="135" spans="1:24" ht="13.5" thickBot="1" x14ac:dyDescent="0.3"/>
    <row r="136" spans="1:24" ht="13.5" thickBot="1" x14ac:dyDescent="0.3">
      <c r="A136" s="51" t="s">
        <v>31</v>
      </c>
      <c r="B136" s="56" t="s">
        <v>379</v>
      </c>
      <c r="C136" s="17" t="s">
        <v>606</v>
      </c>
      <c r="D136" s="17"/>
      <c r="E136" s="17"/>
      <c r="F136" s="17"/>
      <c r="G136" s="17"/>
      <c r="H136" s="17" t="s">
        <v>85</v>
      </c>
      <c r="I136" s="17"/>
      <c r="J136" s="4"/>
      <c r="K136" s="3"/>
      <c r="L136" s="17" t="s">
        <v>607</v>
      </c>
      <c r="M136" s="17"/>
      <c r="N136" s="17"/>
      <c r="O136" s="17"/>
      <c r="P136" s="17"/>
      <c r="Q136" s="17"/>
      <c r="R136" s="17"/>
      <c r="S136" s="17"/>
      <c r="T136" s="17"/>
      <c r="U136" s="17"/>
      <c r="V136" s="17"/>
      <c r="W136" s="17"/>
      <c r="X136" s="4"/>
    </row>
    <row r="137" spans="1:24" ht="51.75" thickBot="1" x14ac:dyDescent="0.3">
      <c r="A137" s="52" t="s">
        <v>36</v>
      </c>
      <c r="B137" s="18" t="s">
        <v>37</v>
      </c>
      <c r="C137" s="19" t="s">
        <v>38</v>
      </c>
      <c r="D137" s="19" t="s">
        <v>39</v>
      </c>
      <c r="E137" s="19" t="s">
        <v>40</v>
      </c>
      <c r="F137" s="19" t="s">
        <v>41</v>
      </c>
      <c r="G137" s="19" t="s">
        <v>42</v>
      </c>
      <c r="H137" s="19" t="s">
        <v>43</v>
      </c>
      <c r="I137" s="19" t="s">
        <v>44</v>
      </c>
      <c r="J137" s="20" t="s">
        <v>45</v>
      </c>
      <c r="K137" s="18" t="s">
        <v>46</v>
      </c>
      <c r="L137" s="19" t="s">
        <v>47</v>
      </c>
      <c r="M137" s="19" t="s">
        <v>48</v>
      </c>
      <c r="N137" s="19" t="s">
        <v>49</v>
      </c>
      <c r="O137" s="19" t="s">
        <v>50</v>
      </c>
      <c r="P137" s="19" t="s">
        <v>51</v>
      </c>
      <c r="Q137" s="19" t="s">
        <v>52</v>
      </c>
      <c r="R137" s="19" t="s">
        <v>53</v>
      </c>
      <c r="S137" s="19" t="s">
        <v>54</v>
      </c>
      <c r="T137" s="19" t="s">
        <v>55</v>
      </c>
      <c r="U137" s="19" t="s">
        <v>56</v>
      </c>
      <c r="V137" s="19" t="s">
        <v>57</v>
      </c>
      <c r="W137" s="19" t="s">
        <v>58</v>
      </c>
      <c r="X137" s="20" t="s">
        <v>59</v>
      </c>
    </row>
    <row r="138" spans="1:24" ht="77.25" thickBot="1" x14ac:dyDescent="0.3">
      <c r="A138" s="73" t="s">
        <v>60</v>
      </c>
      <c r="B138" s="74">
        <v>1</v>
      </c>
      <c r="C138" s="63" t="s">
        <v>607</v>
      </c>
      <c r="D138" s="63" t="s">
        <v>608</v>
      </c>
      <c r="E138" s="63" t="s">
        <v>609</v>
      </c>
      <c r="F138" s="63" t="s">
        <v>610</v>
      </c>
      <c r="G138" s="63" t="s">
        <v>60</v>
      </c>
      <c r="H138" s="64" t="s">
        <v>64</v>
      </c>
      <c r="I138" s="65">
        <v>2000</v>
      </c>
      <c r="J138" s="75"/>
      <c r="K138" s="74">
        <v>1</v>
      </c>
      <c r="L138" s="66"/>
      <c r="M138" s="67"/>
      <c r="N138" s="68">
        <f>IF(M138&gt;0,ROUND(L138/M138,4),0)</f>
        <v>0</v>
      </c>
      <c r="O138" s="69"/>
      <c r="P138" s="70"/>
      <c r="Q138" s="68">
        <f>ROUND(ROUND(N138,4)*(1-O138),4)</f>
        <v>0</v>
      </c>
      <c r="R138" s="68">
        <f>ROUND(ROUND(Q138,4)*(1+P138),4)</f>
        <v>0</v>
      </c>
      <c r="S138" s="68">
        <f>ROUND($I138*Q138,4)</f>
        <v>0</v>
      </c>
      <c r="T138" s="68">
        <f>ROUND($I138*R138,4)</f>
        <v>0</v>
      </c>
      <c r="U138" s="71"/>
      <c r="V138" s="71"/>
      <c r="W138" s="71"/>
      <c r="X138" s="72"/>
    </row>
    <row r="139" spans="1:24" ht="13.5" thickBot="1" x14ac:dyDescent="0.3">
      <c r="R139" s="60" t="s">
        <v>67</v>
      </c>
      <c r="S139" s="61">
        <f>SUM(S138:S138)</f>
        <v>0</v>
      </c>
      <c r="T139" s="62">
        <f>SUM(T138:T138)</f>
        <v>0</v>
      </c>
    </row>
    <row r="141" spans="1:24" ht="13.5" thickBot="1" x14ac:dyDescent="0.3"/>
    <row r="142" spans="1:24" ht="13.5" thickBot="1" x14ac:dyDescent="0.3">
      <c r="A142" s="51" t="s">
        <v>31</v>
      </c>
      <c r="B142" s="56" t="s">
        <v>390</v>
      </c>
      <c r="C142" s="17" t="s">
        <v>611</v>
      </c>
      <c r="D142" s="17"/>
      <c r="E142" s="17"/>
      <c r="F142" s="17"/>
      <c r="G142" s="17"/>
      <c r="H142" s="17" t="s">
        <v>34</v>
      </c>
      <c r="I142" s="17"/>
      <c r="J142" s="4"/>
      <c r="K142" s="3"/>
      <c r="L142" s="17" t="s">
        <v>612</v>
      </c>
      <c r="M142" s="17"/>
      <c r="N142" s="17"/>
      <c r="O142" s="17"/>
      <c r="P142" s="17"/>
      <c r="Q142" s="17"/>
      <c r="R142" s="17"/>
      <c r="S142" s="17"/>
      <c r="T142" s="17"/>
      <c r="U142" s="17"/>
      <c r="V142" s="17"/>
      <c r="W142" s="17"/>
      <c r="X142" s="4"/>
    </row>
    <row r="143" spans="1:24" ht="51.75" thickBot="1" x14ac:dyDescent="0.3">
      <c r="A143" s="52" t="s">
        <v>36</v>
      </c>
      <c r="B143" s="18" t="s">
        <v>37</v>
      </c>
      <c r="C143" s="19" t="s">
        <v>38</v>
      </c>
      <c r="D143" s="19" t="s">
        <v>39</v>
      </c>
      <c r="E143" s="19" t="s">
        <v>40</v>
      </c>
      <c r="F143" s="19" t="s">
        <v>41</v>
      </c>
      <c r="G143" s="19" t="s">
        <v>42</v>
      </c>
      <c r="H143" s="19" t="s">
        <v>43</v>
      </c>
      <c r="I143" s="19" t="s">
        <v>44</v>
      </c>
      <c r="J143" s="20" t="s">
        <v>45</v>
      </c>
      <c r="K143" s="18" t="s">
        <v>46</v>
      </c>
      <c r="L143" s="19" t="s">
        <v>47</v>
      </c>
      <c r="M143" s="19" t="s">
        <v>48</v>
      </c>
      <c r="N143" s="19" t="s">
        <v>49</v>
      </c>
      <c r="O143" s="19" t="s">
        <v>50</v>
      </c>
      <c r="P143" s="19" t="s">
        <v>51</v>
      </c>
      <c r="Q143" s="19" t="s">
        <v>52</v>
      </c>
      <c r="R143" s="19" t="s">
        <v>53</v>
      </c>
      <c r="S143" s="19" t="s">
        <v>54</v>
      </c>
      <c r="T143" s="19" t="s">
        <v>55</v>
      </c>
      <c r="U143" s="19" t="s">
        <v>56</v>
      </c>
      <c r="V143" s="19" t="s">
        <v>57</v>
      </c>
      <c r="W143" s="19" t="s">
        <v>58</v>
      </c>
      <c r="X143" s="20" t="s">
        <v>59</v>
      </c>
    </row>
    <row r="144" spans="1:24" x14ac:dyDescent="0.25">
      <c r="A144" s="53" t="s">
        <v>60</v>
      </c>
      <c r="B144" s="5">
        <v>1</v>
      </c>
      <c r="C144" s="21" t="s">
        <v>613</v>
      </c>
      <c r="D144" s="21" t="s">
        <v>614</v>
      </c>
      <c r="E144" s="21" t="s">
        <v>615</v>
      </c>
      <c r="F144" s="21" t="s">
        <v>60</v>
      </c>
      <c r="G144" s="21" t="s">
        <v>60</v>
      </c>
      <c r="H144" s="22" t="s">
        <v>64</v>
      </c>
      <c r="I144" s="23">
        <v>5</v>
      </c>
      <c r="J144" s="57"/>
      <c r="K144" s="5">
        <v>1</v>
      </c>
      <c r="L144" s="24"/>
      <c r="M144" s="25"/>
      <c r="N144" s="26">
        <f>IF(M144&gt;0,ROUND(L144/M144,4),0)</f>
        <v>0</v>
      </c>
      <c r="O144" s="27"/>
      <c r="P144" s="28"/>
      <c r="Q144" s="26">
        <f>ROUND(ROUND(N144,4)*(1-O144),4)</f>
        <v>0</v>
      </c>
      <c r="R144" s="26">
        <f>ROUND(ROUND(Q144,4)*(1+P144),4)</f>
        <v>0</v>
      </c>
      <c r="S144" s="26">
        <f>ROUND($I144*Q144,4)</f>
        <v>0</v>
      </c>
      <c r="T144" s="26">
        <f>ROUND($I144*R144,4)</f>
        <v>0</v>
      </c>
      <c r="U144" s="29"/>
      <c r="V144" s="29"/>
      <c r="W144" s="29"/>
      <c r="X144" s="30"/>
    </row>
    <row r="145" spans="1:24" x14ac:dyDescent="0.25">
      <c r="A145" s="54" t="s">
        <v>60</v>
      </c>
      <c r="B145" s="7">
        <v>2</v>
      </c>
      <c r="C145" s="31" t="s">
        <v>616</v>
      </c>
      <c r="D145" s="31" t="s">
        <v>617</v>
      </c>
      <c r="E145" s="31" t="s">
        <v>618</v>
      </c>
      <c r="F145" s="31" t="s">
        <v>60</v>
      </c>
      <c r="G145" s="31" t="s">
        <v>60</v>
      </c>
      <c r="H145" s="32" t="s">
        <v>64</v>
      </c>
      <c r="I145" s="33">
        <v>15</v>
      </c>
      <c r="J145" s="58"/>
      <c r="K145" s="7">
        <v>1</v>
      </c>
      <c r="L145" s="34"/>
      <c r="M145" s="35"/>
      <c r="N145" s="36">
        <f>IF(M145&gt;0,ROUND(L145/M145,4),0)</f>
        <v>0</v>
      </c>
      <c r="O145" s="37"/>
      <c r="P145" s="38"/>
      <c r="Q145" s="36">
        <f>ROUND(ROUND(N145,4)*(1-O145),4)</f>
        <v>0</v>
      </c>
      <c r="R145" s="36">
        <f>ROUND(ROUND(Q145,4)*(1+P145),4)</f>
        <v>0</v>
      </c>
      <c r="S145" s="36">
        <f>ROUND($I145*Q145,4)</f>
        <v>0</v>
      </c>
      <c r="T145" s="36">
        <f>ROUND($I145*R145,4)</f>
        <v>0</v>
      </c>
      <c r="U145" s="39"/>
      <c r="V145" s="39"/>
      <c r="W145" s="39"/>
      <c r="X145" s="40"/>
    </row>
    <row r="146" spans="1:24" ht="13.5" thickBot="1" x14ac:dyDescent="0.3">
      <c r="A146" s="55" t="s">
        <v>60</v>
      </c>
      <c r="B146" s="9">
        <v>3</v>
      </c>
      <c r="C146" s="41" t="s">
        <v>619</v>
      </c>
      <c r="D146" s="41" t="s">
        <v>617</v>
      </c>
      <c r="E146" s="41" t="s">
        <v>620</v>
      </c>
      <c r="F146" s="41" t="s">
        <v>60</v>
      </c>
      <c r="G146" s="41" t="s">
        <v>60</v>
      </c>
      <c r="H146" s="42" t="s">
        <v>64</v>
      </c>
      <c r="I146" s="43">
        <v>20</v>
      </c>
      <c r="J146" s="59"/>
      <c r="K146" s="9">
        <v>1</v>
      </c>
      <c r="L146" s="44"/>
      <c r="M146" s="45"/>
      <c r="N146" s="46">
        <f>IF(M146&gt;0,ROUND(L146/M146,4),0)</f>
        <v>0</v>
      </c>
      <c r="O146" s="47"/>
      <c r="P146" s="48"/>
      <c r="Q146" s="46">
        <f>ROUND(ROUND(N146,4)*(1-O146),4)</f>
        <v>0</v>
      </c>
      <c r="R146" s="46">
        <f>ROUND(ROUND(Q146,4)*(1+P146),4)</f>
        <v>0</v>
      </c>
      <c r="S146" s="46">
        <f>ROUND($I146*Q146,4)</f>
        <v>0</v>
      </c>
      <c r="T146" s="46">
        <f>ROUND($I146*R146,4)</f>
        <v>0</v>
      </c>
      <c r="U146" s="49"/>
      <c r="V146" s="49"/>
      <c r="W146" s="49"/>
      <c r="X146" s="50"/>
    </row>
    <row r="147" spans="1:24" ht="13.5" thickBot="1" x14ac:dyDescent="0.3">
      <c r="R147" s="60" t="s">
        <v>67</v>
      </c>
      <c r="S147" s="61">
        <f>SUM(S144:S146)</f>
        <v>0</v>
      </c>
      <c r="T147" s="62">
        <f>SUM(T144:T146)</f>
        <v>0</v>
      </c>
    </row>
    <row r="149" spans="1:24" ht="13.5" thickBot="1" x14ac:dyDescent="0.3"/>
    <row r="150" spans="1:24" ht="13.5" thickBot="1" x14ac:dyDescent="0.3">
      <c r="A150" s="51" t="s">
        <v>31</v>
      </c>
      <c r="B150" s="56" t="s">
        <v>621</v>
      </c>
      <c r="C150" s="17" t="s">
        <v>622</v>
      </c>
      <c r="D150" s="17"/>
      <c r="E150" s="17"/>
      <c r="F150" s="17"/>
      <c r="G150" s="17"/>
      <c r="H150" s="17" t="s">
        <v>85</v>
      </c>
      <c r="I150" s="17"/>
      <c r="J150" s="4"/>
      <c r="K150" s="3"/>
      <c r="L150" s="17" t="s">
        <v>623</v>
      </c>
      <c r="M150" s="17"/>
      <c r="N150" s="17"/>
      <c r="O150" s="17"/>
      <c r="P150" s="17"/>
      <c r="Q150" s="17"/>
      <c r="R150" s="17"/>
      <c r="S150" s="17"/>
      <c r="T150" s="17"/>
      <c r="U150" s="17"/>
      <c r="V150" s="17"/>
      <c r="W150" s="17"/>
      <c r="X150" s="4"/>
    </row>
    <row r="151" spans="1:24" ht="51.75" thickBot="1" x14ac:dyDescent="0.3">
      <c r="A151" s="52" t="s">
        <v>36</v>
      </c>
      <c r="B151" s="18" t="s">
        <v>37</v>
      </c>
      <c r="C151" s="19" t="s">
        <v>38</v>
      </c>
      <c r="D151" s="19" t="s">
        <v>39</v>
      </c>
      <c r="E151" s="19" t="s">
        <v>40</v>
      </c>
      <c r="F151" s="19" t="s">
        <v>41</v>
      </c>
      <c r="G151" s="19" t="s">
        <v>42</v>
      </c>
      <c r="H151" s="19" t="s">
        <v>43</v>
      </c>
      <c r="I151" s="19" t="s">
        <v>44</v>
      </c>
      <c r="J151" s="20" t="s">
        <v>45</v>
      </c>
      <c r="K151" s="18" t="s">
        <v>46</v>
      </c>
      <c r="L151" s="19" t="s">
        <v>47</v>
      </c>
      <c r="M151" s="19" t="s">
        <v>48</v>
      </c>
      <c r="N151" s="19" t="s">
        <v>49</v>
      </c>
      <c r="O151" s="19" t="s">
        <v>50</v>
      </c>
      <c r="P151" s="19" t="s">
        <v>51</v>
      </c>
      <c r="Q151" s="19" t="s">
        <v>52</v>
      </c>
      <c r="R151" s="19" t="s">
        <v>53</v>
      </c>
      <c r="S151" s="19" t="s">
        <v>54</v>
      </c>
      <c r="T151" s="19" t="s">
        <v>55</v>
      </c>
      <c r="U151" s="19" t="s">
        <v>56</v>
      </c>
      <c r="V151" s="19" t="s">
        <v>57</v>
      </c>
      <c r="W151" s="19" t="s">
        <v>58</v>
      </c>
      <c r="X151" s="20" t="s">
        <v>59</v>
      </c>
    </row>
    <row r="152" spans="1:24" ht="39" thickBot="1" x14ac:dyDescent="0.3">
      <c r="A152" s="73" t="s">
        <v>60</v>
      </c>
      <c r="B152" s="74">
        <v>1</v>
      </c>
      <c r="C152" s="63" t="s">
        <v>624</v>
      </c>
      <c r="D152" s="63" t="s">
        <v>625</v>
      </c>
      <c r="E152" s="63" t="s">
        <v>626</v>
      </c>
      <c r="F152" s="63" t="s">
        <v>60</v>
      </c>
      <c r="G152" s="63" t="s">
        <v>60</v>
      </c>
      <c r="H152" s="64" t="s">
        <v>64</v>
      </c>
      <c r="I152" s="65">
        <v>75</v>
      </c>
      <c r="J152" s="75"/>
      <c r="K152" s="74">
        <v>1</v>
      </c>
      <c r="L152" s="66"/>
      <c r="M152" s="67"/>
      <c r="N152" s="68">
        <f>IF(M152&gt;0,ROUND(L152/M152,4),0)</f>
        <v>0</v>
      </c>
      <c r="O152" s="69"/>
      <c r="P152" s="70"/>
      <c r="Q152" s="68">
        <f>ROUND(ROUND(N152,4)*(1-O152),4)</f>
        <v>0</v>
      </c>
      <c r="R152" s="68">
        <f>ROUND(ROUND(Q152,4)*(1+P152),4)</f>
        <v>0</v>
      </c>
      <c r="S152" s="68">
        <f>ROUND($I152*Q152,4)</f>
        <v>0</v>
      </c>
      <c r="T152" s="68">
        <f>ROUND($I152*R152,4)</f>
        <v>0</v>
      </c>
      <c r="U152" s="71"/>
      <c r="V152" s="71"/>
      <c r="W152" s="71"/>
      <c r="X152" s="72"/>
    </row>
    <row r="153" spans="1:24" ht="13.5" thickBot="1" x14ac:dyDescent="0.3">
      <c r="R153" s="60" t="s">
        <v>67</v>
      </c>
      <c r="S153" s="61">
        <f>SUM(S152:S152)</f>
        <v>0</v>
      </c>
      <c r="T153" s="62">
        <f>SUM(T152:T152)</f>
        <v>0</v>
      </c>
    </row>
    <row r="155" spans="1:24" ht="13.5" thickBot="1" x14ac:dyDescent="0.3"/>
    <row r="156" spans="1:24" ht="13.5" thickBot="1" x14ac:dyDescent="0.3">
      <c r="A156" s="51" t="s">
        <v>31</v>
      </c>
      <c r="B156" s="56" t="s">
        <v>627</v>
      </c>
      <c r="C156" s="17" t="s">
        <v>628</v>
      </c>
      <c r="D156" s="17"/>
      <c r="E156" s="17"/>
      <c r="F156" s="17"/>
      <c r="G156" s="17"/>
      <c r="H156" s="17" t="s">
        <v>34</v>
      </c>
      <c r="I156" s="17"/>
      <c r="J156" s="4"/>
      <c r="K156" s="3"/>
      <c r="L156" s="17" t="s">
        <v>629</v>
      </c>
      <c r="M156" s="17"/>
      <c r="N156" s="17"/>
      <c r="O156" s="17"/>
      <c r="P156" s="17"/>
      <c r="Q156" s="17"/>
      <c r="R156" s="17"/>
      <c r="S156" s="17"/>
      <c r="T156" s="17"/>
      <c r="U156" s="17"/>
      <c r="V156" s="17"/>
      <c r="W156" s="17"/>
      <c r="X156" s="4"/>
    </row>
    <row r="157" spans="1:24" ht="51.75" thickBot="1" x14ac:dyDescent="0.3">
      <c r="A157" s="52" t="s">
        <v>36</v>
      </c>
      <c r="B157" s="18" t="s">
        <v>37</v>
      </c>
      <c r="C157" s="19" t="s">
        <v>38</v>
      </c>
      <c r="D157" s="19" t="s">
        <v>39</v>
      </c>
      <c r="E157" s="19" t="s">
        <v>40</v>
      </c>
      <c r="F157" s="19" t="s">
        <v>41</v>
      </c>
      <c r="G157" s="19" t="s">
        <v>42</v>
      </c>
      <c r="H157" s="19" t="s">
        <v>43</v>
      </c>
      <c r="I157" s="19" t="s">
        <v>44</v>
      </c>
      <c r="J157" s="20" t="s">
        <v>45</v>
      </c>
      <c r="K157" s="18" t="s">
        <v>46</v>
      </c>
      <c r="L157" s="19" t="s">
        <v>47</v>
      </c>
      <c r="M157" s="19" t="s">
        <v>48</v>
      </c>
      <c r="N157" s="19" t="s">
        <v>49</v>
      </c>
      <c r="O157" s="19" t="s">
        <v>50</v>
      </c>
      <c r="P157" s="19" t="s">
        <v>51</v>
      </c>
      <c r="Q157" s="19" t="s">
        <v>52</v>
      </c>
      <c r="R157" s="19" t="s">
        <v>53</v>
      </c>
      <c r="S157" s="19" t="s">
        <v>54</v>
      </c>
      <c r="T157" s="19" t="s">
        <v>55</v>
      </c>
      <c r="U157" s="19" t="s">
        <v>56</v>
      </c>
      <c r="V157" s="19" t="s">
        <v>57</v>
      </c>
      <c r="W157" s="19" t="s">
        <v>58</v>
      </c>
      <c r="X157" s="20" t="s">
        <v>59</v>
      </c>
    </row>
    <row r="158" spans="1:24" ht="25.5" x14ac:dyDescent="0.25">
      <c r="A158" s="53" t="s">
        <v>60</v>
      </c>
      <c r="B158" s="5">
        <v>1</v>
      </c>
      <c r="C158" s="21" t="s">
        <v>630</v>
      </c>
      <c r="D158" s="21" t="s">
        <v>631</v>
      </c>
      <c r="E158" s="21" t="s">
        <v>632</v>
      </c>
      <c r="F158" s="21" t="s">
        <v>60</v>
      </c>
      <c r="G158" s="21" t="s">
        <v>60</v>
      </c>
      <c r="H158" s="22" t="s">
        <v>64</v>
      </c>
      <c r="I158" s="23">
        <v>400</v>
      </c>
      <c r="J158" s="57"/>
      <c r="K158" s="5">
        <v>1</v>
      </c>
      <c r="L158" s="24"/>
      <c r="M158" s="25"/>
      <c r="N158" s="26">
        <f>IF(M158&gt;0,ROUND(L158/M158,4),0)</f>
        <v>0</v>
      </c>
      <c r="O158" s="27"/>
      <c r="P158" s="28"/>
      <c r="Q158" s="26">
        <f>ROUND(ROUND(N158,4)*(1-O158),4)</f>
        <v>0</v>
      </c>
      <c r="R158" s="26">
        <f>ROUND(ROUND(Q158,4)*(1+P158),4)</f>
        <v>0</v>
      </c>
      <c r="S158" s="26">
        <f>ROUND($I158*Q158,4)</f>
        <v>0</v>
      </c>
      <c r="T158" s="26">
        <f>ROUND($I158*R158,4)</f>
        <v>0</v>
      </c>
      <c r="U158" s="29"/>
      <c r="V158" s="29"/>
      <c r="W158" s="29"/>
      <c r="X158" s="30"/>
    </row>
    <row r="159" spans="1:24" ht="25.5" x14ac:dyDescent="0.25">
      <c r="A159" s="54" t="s">
        <v>60</v>
      </c>
      <c r="B159" s="7">
        <v>2</v>
      </c>
      <c r="C159" s="31" t="s">
        <v>633</v>
      </c>
      <c r="D159" s="31" t="s">
        <v>634</v>
      </c>
      <c r="E159" s="31" t="s">
        <v>632</v>
      </c>
      <c r="F159" s="31" t="s">
        <v>60</v>
      </c>
      <c r="G159" s="31" t="s">
        <v>60</v>
      </c>
      <c r="H159" s="32" t="s">
        <v>64</v>
      </c>
      <c r="I159" s="33">
        <v>300</v>
      </c>
      <c r="J159" s="58"/>
      <c r="K159" s="7">
        <v>1</v>
      </c>
      <c r="L159" s="34"/>
      <c r="M159" s="35"/>
      <c r="N159" s="36">
        <f>IF(M159&gt;0,ROUND(L159/M159,4),0)</f>
        <v>0</v>
      </c>
      <c r="O159" s="37"/>
      <c r="P159" s="38"/>
      <c r="Q159" s="36">
        <f>ROUND(ROUND(N159,4)*(1-O159),4)</f>
        <v>0</v>
      </c>
      <c r="R159" s="36">
        <f>ROUND(ROUND(Q159,4)*(1+P159),4)</f>
        <v>0</v>
      </c>
      <c r="S159" s="36">
        <f>ROUND($I159*Q159,4)</f>
        <v>0</v>
      </c>
      <c r="T159" s="36">
        <f>ROUND($I159*R159,4)</f>
        <v>0</v>
      </c>
      <c r="U159" s="39"/>
      <c r="V159" s="39"/>
      <c r="W159" s="39"/>
      <c r="X159" s="40"/>
    </row>
    <row r="160" spans="1:24" ht="25.5" x14ac:dyDescent="0.25">
      <c r="A160" s="54" t="s">
        <v>60</v>
      </c>
      <c r="B160" s="7">
        <v>3</v>
      </c>
      <c r="C160" s="31" t="s">
        <v>635</v>
      </c>
      <c r="D160" s="31" t="s">
        <v>636</v>
      </c>
      <c r="E160" s="31" t="s">
        <v>632</v>
      </c>
      <c r="F160" s="31" t="s">
        <v>60</v>
      </c>
      <c r="G160" s="31" t="s">
        <v>60</v>
      </c>
      <c r="H160" s="32" t="s">
        <v>64</v>
      </c>
      <c r="I160" s="33">
        <v>400</v>
      </c>
      <c r="J160" s="58"/>
      <c r="K160" s="7">
        <v>1</v>
      </c>
      <c r="L160" s="34"/>
      <c r="M160" s="35"/>
      <c r="N160" s="36">
        <f>IF(M160&gt;0,ROUND(L160/M160,4),0)</f>
        <v>0</v>
      </c>
      <c r="O160" s="37"/>
      <c r="P160" s="38"/>
      <c r="Q160" s="36">
        <f>ROUND(ROUND(N160,4)*(1-O160),4)</f>
        <v>0</v>
      </c>
      <c r="R160" s="36">
        <f>ROUND(ROUND(Q160,4)*(1+P160),4)</f>
        <v>0</v>
      </c>
      <c r="S160" s="36">
        <f>ROUND($I160*Q160,4)</f>
        <v>0</v>
      </c>
      <c r="T160" s="36">
        <f>ROUND($I160*R160,4)</f>
        <v>0</v>
      </c>
      <c r="U160" s="39"/>
      <c r="V160" s="39"/>
      <c r="W160" s="39"/>
      <c r="X160" s="40"/>
    </row>
    <row r="161" spans="1:24" ht="25.5" x14ac:dyDescent="0.25">
      <c r="A161" s="54" t="s">
        <v>60</v>
      </c>
      <c r="B161" s="7">
        <v>4</v>
      </c>
      <c r="C161" s="31" t="s">
        <v>637</v>
      </c>
      <c r="D161" s="31" t="s">
        <v>638</v>
      </c>
      <c r="E161" s="31" t="s">
        <v>632</v>
      </c>
      <c r="F161" s="31" t="s">
        <v>60</v>
      </c>
      <c r="G161" s="31" t="s">
        <v>60</v>
      </c>
      <c r="H161" s="32" t="s">
        <v>64</v>
      </c>
      <c r="I161" s="33">
        <v>400</v>
      </c>
      <c r="J161" s="58"/>
      <c r="K161" s="7">
        <v>1</v>
      </c>
      <c r="L161" s="34"/>
      <c r="M161" s="35"/>
      <c r="N161" s="36">
        <f>IF(M161&gt;0,ROUND(L161/M161,4),0)</f>
        <v>0</v>
      </c>
      <c r="O161" s="37"/>
      <c r="P161" s="38"/>
      <c r="Q161" s="36">
        <f>ROUND(ROUND(N161,4)*(1-O161),4)</f>
        <v>0</v>
      </c>
      <c r="R161" s="36">
        <f>ROUND(ROUND(Q161,4)*(1+P161),4)</f>
        <v>0</v>
      </c>
      <c r="S161" s="36">
        <f>ROUND($I161*Q161,4)</f>
        <v>0</v>
      </c>
      <c r="T161" s="36">
        <f>ROUND($I161*R161,4)</f>
        <v>0</v>
      </c>
      <c r="U161" s="39"/>
      <c r="V161" s="39"/>
      <c r="W161" s="39"/>
      <c r="X161" s="40"/>
    </row>
    <row r="162" spans="1:24" ht="25.5" x14ac:dyDescent="0.25">
      <c r="A162" s="54" t="s">
        <v>60</v>
      </c>
      <c r="B162" s="7">
        <v>5</v>
      </c>
      <c r="C162" s="31" t="s">
        <v>639</v>
      </c>
      <c r="D162" s="31" t="s">
        <v>60</v>
      </c>
      <c r="E162" s="31" t="s">
        <v>640</v>
      </c>
      <c r="F162" s="31" t="s">
        <v>60</v>
      </c>
      <c r="G162" s="31" t="s">
        <v>60</v>
      </c>
      <c r="H162" s="32" t="s">
        <v>64</v>
      </c>
      <c r="I162" s="33">
        <v>5</v>
      </c>
      <c r="J162" s="58"/>
      <c r="K162" s="7">
        <v>1</v>
      </c>
      <c r="L162" s="34"/>
      <c r="M162" s="35"/>
      <c r="N162" s="36">
        <f>IF(M162&gt;0,ROUND(L162/M162,4),0)</f>
        <v>0</v>
      </c>
      <c r="O162" s="37"/>
      <c r="P162" s="38"/>
      <c r="Q162" s="36">
        <f>ROUND(ROUND(N162,4)*(1-O162),4)</f>
        <v>0</v>
      </c>
      <c r="R162" s="36">
        <f>ROUND(ROUND(Q162,4)*(1+P162),4)</f>
        <v>0</v>
      </c>
      <c r="S162" s="36">
        <f>ROUND($I162*Q162,4)</f>
        <v>0</v>
      </c>
      <c r="T162" s="36">
        <f>ROUND($I162*R162,4)</f>
        <v>0</v>
      </c>
      <c r="U162" s="39"/>
      <c r="V162" s="39"/>
      <c r="W162" s="39"/>
      <c r="X162" s="40"/>
    </row>
    <row r="163" spans="1:24" ht="13.5" thickBot="1" x14ac:dyDescent="0.3">
      <c r="A163" s="55" t="s">
        <v>60</v>
      </c>
      <c r="B163" s="9">
        <v>6</v>
      </c>
      <c r="C163" s="41" t="s">
        <v>641</v>
      </c>
      <c r="D163" s="41" t="s">
        <v>642</v>
      </c>
      <c r="E163" s="41" t="s">
        <v>643</v>
      </c>
      <c r="F163" s="41" t="s">
        <v>60</v>
      </c>
      <c r="G163" s="41" t="s">
        <v>60</v>
      </c>
      <c r="H163" s="42" t="s">
        <v>64</v>
      </c>
      <c r="I163" s="43">
        <v>400</v>
      </c>
      <c r="J163" s="59"/>
      <c r="K163" s="9">
        <v>1</v>
      </c>
      <c r="L163" s="44"/>
      <c r="M163" s="45"/>
      <c r="N163" s="46">
        <f>IF(M163&gt;0,ROUND(L163/M163,4),0)</f>
        <v>0</v>
      </c>
      <c r="O163" s="47"/>
      <c r="P163" s="48"/>
      <c r="Q163" s="46">
        <f>ROUND(ROUND(N163,4)*(1-O163),4)</f>
        <v>0</v>
      </c>
      <c r="R163" s="46">
        <f>ROUND(ROUND(Q163,4)*(1+P163),4)</f>
        <v>0</v>
      </c>
      <c r="S163" s="46">
        <f>ROUND($I163*Q163,4)</f>
        <v>0</v>
      </c>
      <c r="T163" s="46">
        <f>ROUND($I163*R163,4)</f>
        <v>0</v>
      </c>
      <c r="U163" s="49"/>
      <c r="V163" s="49"/>
      <c r="W163" s="49"/>
      <c r="X163" s="50"/>
    </row>
    <row r="164" spans="1:24" ht="13.5" thickBot="1" x14ac:dyDescent="0.3">
      <c r="R164" s="60" t="s">
        <v>67</v>
      </c>
      <c r="S164" s="61">
        <f>SUM(S158:S163)</f>
        <v>0</v>
      </c>
      <c r="T164" s="62">
        <f>SUM(T158:T163)</f>
        <v>0</v>
      </c>
    </row>
    <row r="166" spans="1:24" ht="13.5" thickBot="1" x14ac:dyDescent="0.3"/>
    <row r="167" spans="1:24" ht="13.5" thickBot="1" x14ac:dyDescent="0.3">
      <c r="A167" s="51" t="s">
        <v>31</v>
      </c>
      <c r="B167" s="56" t="s">
        <v>644</v>
      </c>
      <c r="C167" s="17" t="s">
        <v>645</v>
      </c>
      <c r="D167" s="17"/>
      <c r="E167" s="17"/>
      <c r="F167" s="17"/>
      <c r="G167" s="17"/>
      <c r="H167" s="17" t="s">
        <v>85</v>
      </c>
      <c r="I167" s="17"/>
      <c r="J167" s="4"/>
      <c r="K167" s="3"/>
      <c r="L167" s="17" t="s">
        <v>646</v>
      </c>
      <c r="M167" s="17"/>
      <c r="N167" s="17"/>
      <c r="O167" s="17"/>
      <c r="P167" s="17"/>
      <c r="Q167" s="17"/>
      <c r="R167" s="17"/>
      <c r="S167" s="17"/>
      <c r="T167" s="17"/>
      <c r="U167" s="17"/>
      <c r="V167" s="17"/>
      <c r="W167" s="17"/>
      <c r="X167" s="4"/>
    </row>
    <row r="168" spans="1:24" ht="51.75" thickBot="1" x14ac:dyDescent="0.3">
      <c r="A168" s="52" t="s">
        <v>36</v>
      </c>
      <c r="B168" s="18" t="s">
        <v>37</v>
      </c>
      <c r="C168" s="19" t="s">
        <v>38</v>
      </c>
      <c r="D168" s="19" t="s">
        <v>39</v>
      </c>
      <c r="E168" s="19" t="s">
        <v>40</v>
      </c>
      <c r="F168" s="19" t="s">
        <v>41</v>
      </c>
      <c r="G168" s="19" t="s">
        <v>42</v>
      </c>
      <c r="H168" s="19" t="s">
        <v>43</v>
      </c>
      <c r="I168" s="19" t="s">
        <v>44</v>
      </c>
      <c r="J168" s="20" t="s">
        <v>45</v>
      </c>
      <c r="K168" s="18" t="s">
        <v>46</v>
      </c>
      <c r="L168" s="19" t="s">
        <v>47</v>
      </c>
      <c r="M168" s="19" t="s">
        <v>48</v>
      </c>
      <c r="N168" s="19" t="s">
        <v>49</v>
      </c>
      <c r="O168" s="19" t="s">
        <v>50</v>
      </c>
      <c r="P168" s="19" t="s">
        <v>51</v>
      </c>
      <c r="Q168" s="19" t="s">
        <v>52</v>
      </c>
      <c r="R168" s="19" t="s">
        <v>53</v>
      </c>
      <c r="S168" s="19" t="s">
        <v>54</v>
      </c>
      <c r="T168" s="19" t="s">
        <v>55</v>
      </c>
      <c r="U168" s="19" t="s">
        <v>56</v>
      </c>
      <c r="V168" s="19" t="s">
        <v>57</v>
      </c>
      <c r="W168" s="19" t="s">
        <v>58</v>
      </c>
      <c r="X168" s="20" t="s">
        <v>59</v>
      </c>
    </row>
    <row r="169" spans="1:24" ht="25.5" x14ac:dyDescent="0.25">
      <c r="A169" s="53" t="s">
        <v>60</v>
      </c>
      <c r="B169" s="5">
        <v>1</v>
      </c>
      <c r="C169" s="21" t="s">
        <v>647</v>
      </c>
      <c r="D169" s="21" t="s">
        <v>648</v>
      </c>
      <c r="E169" s="21" t="s">
        <v>60</v>
      </c>
      <c r="F169" s="21" t="s">
        <v>60</v>
      </c>
      <c r="G169" s="21" t="s">
        <v>60</v>
      </c>
      <c r="H169" s="22" t="s">
        <v>64</v>
      </c>
      <c r="I169" s="23">
        <v>400</v>
      </c>
      <c r="J169" s="57"/>
      <c r="K169" s="5">
        <v>1</v>
      </c>
      <c r="L169" s="24"/>
      <c r="M169" s="25"/>
      <c r="N169" s="26">
        <f>IF(M169&gt;0,ROUND(L169/M169,4),0)</f>
        <v>0</v>
      </c>
      <c r="O169" s="27"/>
      <c r="P169" s="28"/>
      <c r="Q169" s="26">
        <f>ROUND(ROUND(N169,4)*(1-O169),4)</f>
        <v>0</v>
      </c>
      <c r="R169" s="26">
        <f>ROUND(ROUND(Q169,4)*(1+P169),4)</f>
        <v>0</v>
      </c>
      <c r="S169" s="26">
        <f>ROUND($I169*Q169,4)</f>
        <v>0</v>
      </c>
      <c r="T169" s="26">
        <f>ROUND($I169*R169,4)</f>
        <v>0</v>
      </c>
      <c r="U169" s="29"/>
      <c r="V169" s="29"/>
      <c r="W169" s="29"/>
      <c r="X169" s="30"/>
    </row>
    <row r="170" spans="1:24" ht="26.25" thickBot="1" x14ac:dyDescent="0.3">
      <c r="A170" s="55" t="s">
        <v>60</v>
      </c>
      <c r="B170" s="9">
        <v>2</v>
      </c>
      <c r="C170" s="41" t="s">
        <v>649</v>
      </c>
      <c r="D170" s="41" t="s">
        <v>648</v>
      </c>
      <c r="E170" s="41" t="s">
        <v>60</v>
      </c>
      <c r="F170" s="41" t="s">
        <v>60</v>
      </c>
      <c r="G170" s="41" t="s">
        <v>60</v>
      </c>
      <c r="H170" s="42" t="s">
        <v>64</v>
      </c>
      <c r="I170" s="43">
        <v>500</v>
      </c>
      <c r="J170" s="59"/>
      <c r="K170" s="9">
        <v>1</v>
      </c>
      <c r="L170" s="44"/>
      <c r="M170" s="45"/>
      <c r="N170" s="46">
        <f>IF(M170&gt;0,ROUND(L170/M170,4),0)</f>
        <v>0</v>
      </c>
      <c r="O170" s="47"/>
      <c r="P170" s="48"/>
      <c r="Q170" s="46">
        <f>ROUND(ROUND(N170,4)*(1-O170),4)</f>
        <v>0</v>
      </c>
      <c r="R170" s="46">
        <f>ROUND(ROUND(Q170,4)*(1+P170),4)</f>
        <v>0</v>
      </c>
      <c r="S170" s="46">
        <f>ROUND($I170*Q170,4)</f>
        <v>0</v>
      </c>
      <c r="T170" s="46">
        <f>ROUND($I170*R170,4)</f>
        <v>0</v>
      </c>
      <c r="U170" s="49"/>
      <c r="V170" s="49"/>
      <c r="W170" s="49"/>
      <c r="X170" s="50"/>
    </row>
    <row r="171" spans="1:24" ht="13.5" thickBot="1" x14ac:dyDescent="0.3">
      <c r="R171" s="60" t="s">
        <v>67</v>
      </c>
      <c r="S171" s="61">
        <f>SUM(S169:S170)</f>
        <v>0</v>
      </c>
      <c r="T171" s="62">
        <f>SUM(T169:T170)</f>
        <v>0</v>
      </c>
    </row>
  </sheetData>
  <sheetProtection algorithmName="SHA-512" hashValue="ZdF0hhHlUPFuWXDoAQOfJa0IyOTyaf8wX/WOsIa39lkK71AKJJSuGEF/tnUtYE2WZSmIvQaLaXNw6g/A0g+6Fg==" saltValue="SJ6M9hThkBMBCsDTWgP7Qw==" spinCount="100000" sheet="1" objects="1" scenarios="1"/>
  <pageMargins left="0.78740157021416557" right="0.78740157021416557" top="0.78740157021416557" bottom="0.78740157021416557" header="0.59055116441514754" footer="0.59055116441514754"/>
  <pageSetup paperSize="9" scale="34" fitToHeight="0" pageOrder="overThenDown" orientation="landscape" r:id="rId1"/>
  <headerFooter>
    <oddHeader>&amp;ROBR-8A</oddHeader>
    <oddFooter>&amp;LJN št. 16-02/15, 1. obdobje: 1.8.2015 - 31.7.2016&amp;RStran &amp;P od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74"/>
  <sheetViews>
    <sheetView topLeftCell="B1" workbookViewId="0"/>
  </sheetViews>
  <sheetFormatPr defaultRowHeight="12.75" x14ac:dyDescent="0.25"/>
  <cols>
    <col min="1" max="1" width="15.7109375" style="1" hidden="1" customWidth="1"/>
    <col min="2" max="2" width="7.28515625" style="1" customWidth="1"/>
    <col min="3" max="3" width="34.7109375" style="1" customWidth="1"/>
    <col min="4" max="4" width="36.85546875" style="1" customWidth="1"/>
    <col min="5" max="5" width="30.5703125" style="1" customWidth="1"/>
    <col min="6" max="6" width="15.140625" style="1" customWidth="1"/>
    <col min="7" max="7" width="36.5703125" style="1" customWidth="1"/>
    <col min="8" max="8" width="5.7109375" style="1" customWidth="1"/>
    <col min="9" max="9" width="10" style="1" customWidth="1"/>
    <col min="10" max="10" width="7.28515625" style="1" customWidth="1"/>
    <col min="11" max="11" width="4.7109375" style="1" customWidth="1"/>
    <col min="12" max="12" width="13.7109375" style="1" customWidth="1"/>
    <col min="13" max="13" width="10.7109375" style="1" customWidth="1"/>
    <col min="14" max="14" width="13.7109375" style="1" customWidth="1"/>
    <col min="15" max="15" width="10.7109375" style="1" customWidth="1"/>
    <col min="16" max="16" width="7.7109375" style="1" customWidth="1"/>
    <col min="17" max="18" width="13.7109375" style="1" customWidth="1"/>
    <col min="19" max="20" width="17.28515625" style="1" customWidth="1"/>
    <col min="21" max="21" width="20.7109375" style="1" customWidth="1"/>
    <col min="22" max="22" width="25.7109375" style="1" customWidth="1"/>
    <col min="23" max="23" width="12.7109375" style="1" customWidth="1"/>
    <col min="24" max="24" width="25.7109375" style="1" customWidth="1"/>
    <col min="25" max="16384" width="9.140625" style="1"/>
  </cols>
  <sheetData>
    <row r="4" spans="1:24" ht="15.75" x14ac:dyDescent="0.25">
      <c r="C4" s="76" t="s">
        <v>28</v>
      </c>
    </row>
    <row r="5" spans="1:24" ht="18" x14ac:dyDescent="0.25">
      <c r="B5" s="77" t="s">
        <v>650</v>
      </c>
      <c r="C5" s="14" t="s">
        <v>651</v>
      </c>
    </row>
    <row r="7" spans="1:24" x14ac:dyDescent="0.25">
      <c r="C7" s="78" t="str">
        <f>IF('2. Podatki o ponudniku'!C5&lt;&gt;"","Naziv ponudnika: " &amp; '2. Podatki o ponudniku'!C5,"")</f>
        <v/>
      </c>
    </row>
    <row r="8" spans="1:24" x14ac:dyDescent="0.25">
      <c r="C8" s="78" t="str">
        <f>IF('2. Podatki o ponudniku'!C7&lt;&gt;"","Identifikacijska številka za DDV: " &amp; '2. Podatki o ponudniku'!C7,"")</f>
        <v/>
      </c>
    </row>
    <row r="10" spans="1:24" ht="13.5" thickBot="1" x14ac:dyDescent="0.3"/>
    <row r="11" spans="1:24" ht="13.5" thickBot="1" x14ac:dyDescent="0.3">
      <c r="A11" s="51" t="s">
        <v>31</v>
      </c>
      <c r="B11" s="56" t="s">
        <v>32</v>
      </c>
      <c r="C11" s="17" t="s">
        <v>652</v>
      </c>
      <c r="D11" s="17"/>
      <c r="E11" s="17"/>
      <c r="F11" s="17"/>
      <c r="G11" s="17"/>
      <c r="H11" s="17" t="s">
        <v>85</v>
      </c>
      <c r="I11" s="17"/>
      <c r="J11" s="4"/>
      <c r="K11" s="3"/>
      <c r="L11" s="17" t="s">
        <v>653</v>
      </c>
      <c r="M11" s="17"/>
      <c r="N11" s="17"/>
      <c r="O11" s="17"/>
      <c r="P11" s="17"/>
      <c r="Q11" s="17"/>
      <c r="R11" s="17"/>
      <c r="S11" s="17"/>
      <c r="T11" s="17"/>
      <c r="U11" s="17"/>
      <c r="V11" s="17"/>
      <c r="W11" s="17"/>
      <c r="X11" s="4"/>
    </row>
    <row r="12" spans="1:24" ht="51.75" thickBot="1" x14ac:dyDescent="0.3">
      <c r="A12" s="52" t="s">
        <v>36</v>
      </c>
      <c r="B12" s="18" t="s">
        <v>37</v>
      </c>
      <c r="C12" s="19" t="s">
        <v>38</v>
      </c>
      <c r="D12" s="19" t="s">
        <v>39</v>
      </c>
      <c r="E12" s="19" t="s">
        <v>40</v>
      </c>
      <c r="F12" s="19" t="s">
        <v>41</v>
      </c>
      <c r="G12" s="19" t="s">
        <v>42</v>
      </c>
      <c r="H12" s="19" t="s">
        <v>43</v>
      </c>
      <c r="I12" s="19" t="s">
        <v>44</v>
      </c>
      <c r="J12" s="20" t="s">
        <v>45</v>
      </c>
      <c r="K12" s="18" t="s">
        <v>46</v>
      </c>
      <c r="L12" s="19" t="s">
        <v>47</v>
      </c>
      <c r="M12" s="19" t="s">
        <v>48</v>
      </c>
      <c r="N12" s="19" t="s">
        <v>49</v>
      </c>
      <c r="O12" s="19" t="s">
        <v>50</v>
      </c>
      <c r="P12" s="19" t="s">
        <v>51</v>
      </c>
      <c r="Q12" s="19" t="s">
        <v>52</v>
      </c>
      <c r="R12" s="19" t="s">
        <v>53</v>
      </c>
      <c r="S12" s="19" t="s">
        <v>54</v>
      </c>
      <c r="T12" s="19" t="s">
        <v>55</v>
      </c>
      <c r="U12" s="19" t="s">
        <v>56</v>
      </c>
      <c r="V12" s="19" t="s">
        <v>57</v>
      </c>
      <c r="W12" s="19" t="s">
        <v>58</v>
      </c>
      <c r="X12" s="20" t="s">
        <v>59</v>
      </c>
    </row>
    <row r="13" spans="1:24" ht="51" x14ac:dyDescent="0.25">
      <c r="A13" s="53" t="s">
        <v>60</v>
      </c>
      <c r="B13" s="5">
        <v>1</v>
      </c>
      <c r="C13" s="21" t="s">
        <v>654</v>
      </c>
      <c r="D13" s="21" t="s">
        <v>655</v>
      </c>
      <c r="E13" s="21" t="s">
        <v>656</v>
      </c>
      <c r="F13" s="21" t="s">
        <v>657</v>
      </c>
      <c r="G13" s="21" t="s">
        <v>658</v>
      </c>
      <c r="H13" s="22" t="s">
        <v>64</v>
      </c>
      <c r="I13" s="23">
        <v>5320</v>
      </c>
      <c r="J13" s="57"/>
      <c r="K13" s="5">
        <v>1</v>
      </c>
      <c r="L13" s="24"/>
      <c r="M13" s="25"/>
      <c r="N13" s="26">
        <f>IF(M13&gt;0,ROUND(L13/M13,4),0)</f>
        <v>0</v>
      </c>
      <c r="O13" s="27"/>
      <c r="P13" s="28"/>
      <c r="Q13" s="26">
        <f>ROUND(ROUND(N13,4)*(1-O13),4)</f>
        <v>0</v>
      </c>
      <c r="R13" s="26">
        <f>ROUND(ROUND(Q13,4)*(1+P13),4)</f>
        <v>0</v>
      </c>
      <c r="S13" s="26">
        <f>ROUND($I13*Q13,4)</f>
        <v>0</v>
      </c>
      <c r="T13" s="26">
        <f>ROUND($I13*R13,4)</f>
        <v>0</v>
      </c>
      <c r="U13" s="29"/>
      <c r="V13" s="29"/>
      <c r="W13" s="29"/>
      <c r="X13" s="30"/>
    </row>
    <row r="14" spans="1:24" ht="115.5" thickBot="1" x14ac:dyDescent="0.3">
      <c r="A14" s="55" t="s">
        <v>60</v>
      </c>
      <c r="B14" s="9">
        <v>2</v>
      </c>
      <c r="C14" s="41" t="s">
        <v>659</v>
      </c>
      <c r="D14" s="41" t="s">
        <v>660</v>
      </c>
      <c r="E14" s="41" t="s">
        <v>661</v>
      </c>
      <c r="F14" s="41" t="s">
        <v>662</v>
      </c>
      <c r="G14" s="41" t="s">
        <v>658</v>
      </c>
      <c r="H14" s="42" t="s">
        <v>64</v>
      </c>
      <c r="I14" s="43">
        <v>1020</v>
      </c>
      <c r="J14" s="59"/>
      <c r="K14" s="9">
        <v>1</v>
      </c>
      <c r="L14" s="44"/>
      <c r="M14" s="45"/>
      <c r="N14" s="46">
        <f>IF(M14&gt;0,ROUND(L14/M14,4),0)</f>
        <v>0</v>
      </c>
      <c r="O14" s="47"/>
      <c r="P14" s="48"/>
      <c r="Q14" s="46">
        <f>ROUND(ROUND(N14,4)*(1-O14),4)</f>
        <v>0</v>
      </c>
      <c r="R14" s="46">
        <f>ROUND(ROUND(Q14,4)*(1+P14),4)</f>
        <v>0</v>
      </c>
      <c r="S14" s="46">
        <f>ROUND($I14*Q14,4)</f>
        <v>0</v>
      </c>
      <c r="T14" s="46">
        <f>ROUND($I14*R14,4)</f>
        <v>0</v>
      </c>
      <c r="U14" s="49"/>
      <c r="V14" s="49"/>
      <c r="W14" s="49"/>
      <c r="X14" s="50"/>
    </row>
    <row r="15" spans="1:24" ht="13.5" thickBot="1" x14ac:dyDescent="0.3">
      <c r="R15" s="60" t="s">
        <v>67</v>
      </c>
      <c r="S15" s="61">
        <f>SUM(S13:S14)</f>
        <v>0</v>
      </c>
      <c r="T15" s="62">
        <f>SUM(T13:T14)</f>
        <v>0</v>
      </c>
    </row>
    <row r="17" spans="1:24" ht="13.5" thickBot="1" x14ac:dyDescent="0.3"/>
    <row r="18" spans="1:24" ht="13.5" thickBot="1" x14ac:dyDescent="0.3">
      <c r="A18" s="51" t="s">
        <v>31</v>
      </c>
      <c r="B18" s="56" t="s">
        <v>68</v>
      </c>
      <c r="C18" s="17" t="s">
        <v>663</v>
      </c>
      <c r="D18" s="17"/>
      <c r="E18" s="17"/>
      <c r="F18" s="17"/>
      <c r="G18" s="17"/>
      <c r="H18" s="17" t="s">
        <v>85</v>
      </c>
      <c r="I18" s="17"/>
      <c r="J18" s="4"/>
      <c r="K18" s="3"/>
      <c r="L18" s="17" t="s">
        <v>664</v>
      </c>
      <c r="M18" s="17"/>
      <c r="N18" s="17"/>
      <c r="O18" s="17"/>
      <c r="P18" s="17"/>
      <c r="Q18" s="17"/>
      <c r="R18" s="17"/>
      <c r="S18" s="17"/>
      <c r="T18" s="17"/>
      <c r="U18" s="17"/>
      <c r="V18" s="17"/>
      <c r="W18" s="17"/>
      <c r="X18" s="4"/>
    </row>
    <row r="19" spans="1:24" ht="51.75" thickBot="1" x14ac:dyDescent="0.3">
      <c r="A19" s="52" t="s">
        <v>36</v>
      </c>
      <c r="B19" s="18" t="s">
        <v>37</v>
      </c>
      <c r="C19" s="19" t="s">
        <v>38</v>
      </c>
      <c r="D19" s="19" t="s">
        <v>39</v>
      </c>
      <c r="E19" s="19" t="s">
        <v>40</v>
      </c>
      <c r="F19" s="19" t="s">
        <v>41</v>
      </c>
      <c r="G19" s="19" t="s">
        <v>42</v>
      </c>
      <c r="H19" s="19" t="s">
        <v>43</v>
      </c>
      <c r="I19" s="19" t="s">
        <v>44</v>
      </c>
      <c r="J19" s="20" t="s">
        <v>45</v>
      </c>
      <c r="K19" s="18" t="s">
        <v>46</v>
      </c>
      <c r="L19" s="19" t="s">
        <v>47</v>
      </c>
      <c r="M19" s="19" t="s">
        <v>48</v>
      </c>
      <c r="N19" s="19" t="s">
        <v>49</v>
      </c>
      <c r="O19" s="19" t="s">
        <v>50</v>
      </c>
      <c r="P19" s="19" t="s">
        <v>51</v>
      </c>
      <c r="Q19" s="19" t="s">
        <v>52</v>
      </c>
      <c r="R19" s="19" t="s">
        <v>53</v>
      </c>
      <c r="S19" s="19" t="s">
        <v>54</v>
      </c>
      <c r="T19" s="19" t="s">
        <v>55</v>
      </c>
      <c r="U19" s="19" t="s">
        <v>56</v>
      </c>
      <c r="V19" s="19" t="s">
        <v>57</v>
      </c>
      <c r="W19" s="19" t="s">
        <v>58</v>
      </c>
      <c r="X19" s="20" t="s">
        <v>59</v>
      </c>
    </row>
    <row r="20" spans="1:24" ht="26.25" thickBot="1" x14ac:dyDescent="0.3">
      <c r="A20" s="73" t="s">
        <v>60</v>
      </c>
      <c r="B20" s="74">
        <v>1</v>
      </c>
      <c r="C20" s="63" t="s">
        <v>665</v>
      </c>
      <c r="D20" s="63" t="s">
        <v>666</v>
      </c>
      <c r="E20" s="63" t="s">
        <v>667</v>
      </c>
      <c r="F20" s="63" t="s">
        <v>668</v>
      </c>
      <c r="G20" s="63" t="s">
        <v>60</v>
      </c>
      <c r="H20" s="64" t="s">
        <v>64</v>
      </c>
      <c r="I20" s="65">
        <v>1650</v>
      </c>
      <c r="J20" s="75"/>
      <c r="K20" s="74">
        <v>1</v>
      </c>
      <c r="L20" s="66"/>
      <c r="M20" s="67"/>
      <c r="N20" s="68">
        <f>IF(M20&gt;0,ROUND(L20/M20,4),0)</f>
        <v>0</v>
      </c>
      <c r="O20" s="69"/>
      <c r="P20" s="70"/>
      <c r="Q20" s="68">
        <f>ROUND(ROUND(N20,4)*(1-O20),4)</f>
        <v>0</v>
      </c>
      <c r="R20" s="68">
        <f>ROUND(ROUND(Q20,4)*(1+P20),4)</f>
        <v>0</v>
      </c>
      <c r="S20" s="68">
        <f>ROUND($I20*Q20,4)</f>
        <v>0</v>
      </c>
      <c r="T20" s="68">
        <f>ROUND($I20*R20,4)</f>
        <v>0</v>
      </c>
      <c r="U20" s="71"/>
      <c r="V20" s="71"/>
      <c r="W20" s="71"/>
      <c r="X20" s="72"/>
    </row>
    <row r="21" spans="1:24" ht="13.5" thickBot="1" x14ac:dyDescent="0.3">
      <c r="R21" s="60" t="s">
        <v>67</v>
      </c>
      <c r="S21" s="61">
        <f>SUM(S20:S20)</f>
        <v>0</v>
      </c>
      <c r="T21" s="62">
        <f>SUM(T20:T20)</f>
        <v>0</v>
      </c>
    </row>
    <row r="23" spans="1:24" ht="13.5" thickBot="1" x14ac:dyDescent="0.3"/>
    <row r="24" spans="1:24" ht="13.5" thickBot="1" x14ac:dyDescent="0.3">
      <c r="A24" s="51" t="s">
        <v>31</v>
      </c>
      <c r="B24" s="56" t="s">
        <v>74</v>
      </c>
      <c r="C24" s="17" t="s">
        <v>669</v>
      </c>
      <c r="D24" s="17"/>
      <c r="E24" s="17"/>
      <c r="F24" s="17"/>
      <c r="G24" s="17"/>
      <c r="H24" s="17" t="s">
        <v>34</v>
      </c>
      <c r="I24" s="17"/>
      <c r="J24" s="4"/>
      <c r="K24" s="3"/>
      <c r="L24" s="17" t="s">
        <v>670</v>
      </c>
      <c r="M24" s="17"/>
      <c r="N24" s="17"/>
      <c r="O24" s="17"/>
      <c r="P24" s="17"/>
      <c r="Q24" s="17"/>
      <c r="R24" s="17"/>
      <c r="S24" s="17"/>
      <c r="T24" s="17"/>
      <c r="U24" s="17"/>
      <c r="V24" s="17"/>
      <c r="W24" s="17"/>
      <c r="X24" s="4"/>
    </row>
    <row r="25" spans="1:24" ht="51.75" thickBot="1" x14ac:dyDescent="0.3">
      <c r="A25" s="52" t="s">
        <v>36</v>
      </c>
      <c r="B25" s="18" t="s">
        <v>37</v>
      </c>
      <c r="C25" s="19" t="s">
        <v>38</v>
      </c>
      <c r="D25" s="19" t="s">
        <v>39</v>
      </c>
      <c r="E25" s="19" t="s">
        <v>40</v>
      </c>
      <c r="F25" s="19" t="s">
        <v>41</v>
      </c>
      <c r="G25" s="19" t="s">
        <v>42</v>
      </c>
      <c r="H25" s="19" t="s">
        <v>43</v>
      </c>
      <c r="I25" s="19" t="s">
        <v>44</v>
      </c>
      <c r="J25" s="20" t="s">
        <v>45</v>
      </c>
      <c r="K25" s="18" t="s">
        <v>46</v>
      </c>
      <c r="L25" s="19" t="s">
        <v>47</v>
      </c>
      <c r="M25" s="19" t="s">
        <v>48</v>
      </c>
      <c r="N25" s="19" t="s">
        <v>49</v>
      </c>
      <c r="O25" s="19" t="s">
        <v>50</v>
      </c>
      <c r="P25" s="19" t="s">
        <v>51</v>
      </c>
      <c r="Q25" s="19" t="s">
        <v>52</v>
      </c>
      <c r="R25" s="19" t="s">
        <v>53</v>
      </c>
      <c r="S25" s="19" t="s">
        <v>54</v>
      </c>
      <c r="T25" s="19" t="s">
        <v>55</v>
      </c>
      <c r="U25" s="19" t="s">
        <v>56</v>
      </c>
      <c r="V25" s="19" t="s">
        <v>57</v>
      </c>
      <c r="W25" s="19" t="s">
        <v>58</v>
      </c>
      <c r="X25" s="20" t="s">
        <v>59</v>
      </c>
    </row>
    <row r="26" spans="1:24" ht="51.75" thickBot="1" x14ac:dyDescent="0.3">
      <c r="A26" s="73" t="s">
        <v>60</v>
      </c>
      <c r="B26" s="74">
        <v>1</v>
      </c>
      <c r="C26" s="63" t="s">
        <v>670</v>
      </c>
      <c r="D26" s="63" t="s">
        <v>671</v>
      </c>
      <c r="E26" s="63" t="s">
        <v>672</v>
      </c>
      <c r="F26" s="63" t="s">
        <v>60</v>
      </c>
      <c r="G26" s="63" t="s">
        <v>60</v>
      </c>
      <c r="H26" s="64" t="s">
        <v>673</v>
      </c>
      <c r="I26" s="65">
        <v>720</v>
      </c>
      <c r="J26" s="75"/>
      <c r="K26" s="74">
        <v>1</v>
      </c>
      <c r="L26" s="66"/>
      <c r="M26" s="67"/>
      <c r="N26" s="68">
        <f>IF(M26&gt;0,ROUND(L26/M26,4),0)</f>
        <v>0</v>
      </c>
      <c r="O26" s="69"/>
      <c r="P26" s="70"/>
      <c r="Q26" s="68">
        <f>ROUND(ROUND(N26,4)*(1-O26),4)</f>
        <v>0</v>
      </c>
      <c r="R26" s="68">
        <f>ROUND(ROUND(Q26,4)*(1+P26),4)</f>
        <v>0</v>
      </c>
      <c r="S26" s="68">
        <f>ROUND($I26*Q26,4)</f>
        <v>0</v>
      </c>
      <c r="T26" s="68">
        <f>ROUND($I26*R26,4)</f>
        <v>0</v>
      </c>
      <c r="U26" s="71"/>
      <c r="V26" s="71"/>
      <c r="W26" s="71"/>
      <c r="X26" s="72"/>
    </row>
    <row r="27" spans="1:24" ht="13.5" thickBot="1" x14ac:dyDescent="0.3">
      <c r="R27" s="60" t="s">
        <v>67</v>
      </c>
      <c r="S27" s="61">
        <f>SUM(S26:S26)</f>
        <v>0</v>
      </c>
      <c r="T27" s="62">
        <f>SUM(T26:T26)</f>
        <v>0</v>
      </c>
    </row>
    <row r="29" spans="1:24" ht="13.5" thickBot="1" x14ac:dyDescent="0.3"/>
    <row r="30" spans="1:24" ht="13.5" thickBot="1" x14ac:dyDescent="0.3">
      <c r="A30" s="51" t="s">
        <v>31</v>
      </c>
      <c r="B30" s="56" t="s">
        <v>78</v>
      </c>
      <c r="C30" s="17" t="s">
        <v>674</v>
      </c>
      <c r="D30" s="17"/>
      <c r="E30" s="17"/>
      <c r="F30" s="17"/>
      <c r="G30" s="17"/>
      <c r="H30" s="17" t="s">
        <v>34</v>
      </c>
      <c r="I30" s="17"/>
      <c r="J30" s="4"/>
      <c r="K30" s="3"/>
      <c r="L30" s="17" t="s">
        <v>675</v>
      </c>
      <c r="M30" s="17"/>
      <c r="N30" s="17"/>
      <c r="O30" s="17"/>
      <c r="P30" s="17"/>
      <c r="Q30" s="17"/>
      <c r="R30" s="17"/>
      <c r="S30" s="17"/>
      <c r="T30" s="17"/>
      <c r="U30" s="17"/>
      <c r="V30" s="17"/>
      <c r="W30" s="17"/>
      <c r="X30" s="4"/>
    </row>
    <row r="31" spans="1:24" ht="51.75" thickBot="1" x14ac:dyDescent="0.3">
      <c r="A31" s="52" t="s">
        <v>36</v>
      </c>
      <c r="B31" s="18" t="s">
        <v>37</v>
      </c>
      <c r="C31" s="19" t="s">
        <v>38</v>
      </c>
      <c r="D31" s="19" t="s">
        <v>39</v>
      </c>
      <c r="E31" s="19" t="s">
        <v>40</v>
      </c>
      <c r="F31" s="19" t="s">
        <v>41</v>
      </c>
      <c r="G31" s="19" t="s">
        <v>42</v>
      </c>
      <c r="H31" s="19" t="s">
        <v>43</v>
      </c>
      <c r="I31" s="19" t="s">
        <v>44</v>
      </c>
      <c r="J31" s="20" t="s">
        <v>45</v>
      </c>
      <c r="K31" s="18" t="s">
        <v>46</v>
      </c>
      <c r="L31" s="19" t="s">
        <v>47</v>
      </c>
      <c r="M31" s="19" t="s">
        <v>48</v>
      </c>
      <c r="N31" s="19" t="s">
        <v>49</v>
      </c>
      <c r="O31" s="19" t="s">
        <v>50</v>
      </c>
      <c r="P31" s="19" t="s">
        <v>51</v>
      </c>
      <c r="Q31" s="19" t="s">
        <v>52</v>
      </c>
      <c r="R31" s="19" t="s">
        <v>53</v>
      </c>
      <c r="S31" s="19" t="s">
        <v>54</v>
      </c>
      <c r="T31" s="19" t="s">
        <v>55</v>
      </c>
      <c r="U31" s="19" t="s">
        <v>56</v>
      </c>
      <c r="V31" s="19" t="s">
        <v>57</v>
      </c>
      <c r="W31" s="19" t="s">
        <v>58</v>
      </c>
      <c r="X31" s="20" t="s">
        <v>59</v>
      </c>
    </row>
    <row r="32" spans="1:24" x14ac:dyDescent="0.25">
      <c r="A32" s="53" t="s">
        <v>60</v>
      </c>
      <c r="B32" s="5">
        <v>1</v>
      </c>
      <c r="C32" s="21" t="s">
        <v>676</v>
      </c>
      <c r="D32" s="21" t="s">
        <v>677</v>
      </c>
      <c r="E32" s="21" t="s">
        <v>678</v>
      </c>
      <c r="F32" s="21" t="s">
        <v>60</v>
      </c>
      <c r="G32" s="21" t="s">
        <v>60</v>
      </c>
      <c r="H32" s="22" t="s">
        <v>679</v>
      </c>
      <c r="I32" s="23">
        <v>100</v>
      </c>
      <c r="J32" s="57"/>
      <c r="K32" s="5">
        <v>1</v>
      </c>
      <c r="L32" s="24"/>
      <c r="M32" s="25"/>
      <c r="N32" s="26">
        <f>IF(M32&gt;0,ROUND(L32/M32,4),0)</f>
        <v>0</v>
      </c>
      <c r="O32" s="27"/>
      <c r="P32" s="28"/>
      <c r="Q32" s="26">
        <f>ROUND(ROUND(N32,4)*(1-O32),4)</f>
        <v>0</v>
      </c>
      <c r="R32" s="26">
        <f>ROUND(ROUND(Q32,4)*(1+P32),4)</f>
        <v>0</v>
      </c>
      <c r="S32" s="26">
        <f>ROUND($I32*Q32,4)</f>
        <v>0</v>
      </c>
      <c r="T32" s="26">
        <f>ROUND($I32*R32,4)</f>
        <v>0</v>
      </c>
      <c r="U32" s="29"/>
      <c r="V32" s="29"/>
      <c r="W32" s="29"/>
      <c r="X32" s="30"/>
    </row>
    <row r="33" spans="1:24" x14ac:dyDescent="0.25">
      <c r="A33" s="54" t="s">
        <v>60</v>
      </c>
      <c r="B33" s="7">
        <v>2</v>
      </c>
      <c r="C33" s="31" t="s">
        <v>680</v>
      </c>
      <c r="D33" s="31" t="s">
        <v>677</v>
      </c>
      <c r="E33" s="31" t="s">
        <v>678</v>
      </c>
      <c r="F33" s="31" t="s">
        <v>60</v>
      </c>
      <c r="G33" s="31" t="s">
        <v>60</v>
      </c>
      <c r="H33" s="32" t="s">
        <v>679</v>
      </c>
      <c r="I33" s="33">
        <v>100</v>
      </c>
      <c r="J33" s="58"/>
      <c r="K33" s="7">
        <v>1</v>
      </c>
      <c r="L33" s="34"/>
      <c r="M33" s="35"/>
      <c r="N33" s="36">
        <f>IF(M33&gt;0,ROUND(L33/M33,4),0)</f>
        <v>0</v>
      </c>
      <c r="O33" s="37"/>
      <c r="P33" s="38"/>
      <c r="Q33" s="36">
        <f>ROUND(ROUND(N33,4)*(1-O33),4)</f>
        <v>0</v>
      </c>
      <c r="R33" s="36">
        <f>ROUND(ROUND(Q33,4)*(1+P33),4)</f>
        <v>0</v>
      </c>
      <c r="S33" s="36">
        <f>ROUND($I33*Q33,4)</f>
        <v>0</v>
      </c>
      <c r="T33" s="36">
        <f>ROUND($I33*R33,4)</f>
        <v>0</v>
      </c>
      <c r="U33" s="39"/>
      <c r="V33" s="39"/>
      <c r="W33" s="39"/>
      <c r="X33" s="40"/>
    </row>
    <row r="34" spans="1:24" x14ac:dyDescent="0.25">
      <c r="A34" s="54" t="s">
        <v>60</v>
      </c>
      <c r="B34" s="7">
        <v>3</v>
      </c>
      <c r="C34" s="31" t="s">
        <v>681</v>
      </c>
      <c r="D34" s="31" t="s">
        <v>677</v>
      </c>
      <c r="E34" s="31" t="s">
        <v>678</v>
      </c>
      <c r="F34" s="31" t="s">
        <v>60</v>
      </c>
      <c r="G34" s="31" t="s">
        <v>60</v>
      </c>
      <c r="H34" s="32" t="s">
        <v>679</v>
      </c>
      <c r="I34" s="33">
        <v>50</v>
      </c>
      <c r="J34" s="58"/>
      <c r="K34" s="7">
        <v>1</v>
      </c>
      <c r="L34" s="34"/>
      <c r="M34" s="35"/>
      <c r="N34" s="36">
        <f>IF(M34&gt;0,ROUND(L34/M34,4),0)</f>
        <v>0</v>
      </c>
      <c r="O34" s="37"/>
      <c r="P34" s="38"/>
      <c r="Q34" s="36">
        <f>ROUND(ROUND(N34,4)*(1-O34),4)</f>
        <v>0</v>
      </c>
      <c r="R34" s="36">
        <f>ROUND(ROUND(Q34,4)*(1+P34),4)</f>
        <v>0</v>
      </c>
      <c r="S34" s="36">
        <f>ROUND($I34*Q34,4)</f>
        <v>0</v>
      </c>
      <c r="T34" s="36">
        <f>ROUND($I34*R34,4)</f>
        <v>0</v>
      </c>
      <c r="U34" s="39"/>
      <c r="V34" s="39"/>
      <c r="W34" s="39"/>
      <c r="X34" s="40"/>
    </row>
    <row r="35" spans="1:24" ht="13.5" thickBot="1" x14ac:dyDescent="0.3">
      <c r="A35" s="55" t="s">
        <v>60</v>
      </c>
      <c r="B35" s="9">
        <v>4</v>
      </c>
      <c r="C35" s="41" t="s">
        <v>682</v>
      </c>
      <c r="D35" s="41" t="s">
        <v>677</v>
      </c>
      <c r="E35" s="41" t="s">
        <v>678</v>
      </c>
      <c r="F35" s="41" t="s">
        <v>60</v>
      </c>
      <c r="G35" s="41" t="s">
        <v>60</v>
      </c>
      <c r="H35" s="42" t="s">
        <v>679</v>
      </c>
      <c r="I35" s="43">
        <v>25</v>
      </c>
      <c r="J35" s="59"/>
      <c r="K35" s="9">
        <v>1</v>
      </c>
      <c r="L35" s="44"/>
      <c r="M35" s="45"/>
      <c r="N35" s="46">
        <f>IF(M35&gt;0,ROUND(L35/M35,4),0)</f>
        <v>0</v>
      </c>
      <c r="O35" s="47"/>
      <c r="P35" s="48"/>
      <c r="Q35" s="46">
        <f>ROUND(ROUND(N35,4)*(1-O35),4)</f>
        <v>0</v>
      </c>
      <c r="R35" s="46">
        <f>ROUND(ROUND(Q35,4)*(1+P35),4)</f>
        <v>0</v>
      </c>
      <c r="S35" s="46">
        <f>ROUND($I35*Q35,4)</f>
        <v>0</v>
      </c>
      <c r="T35" s="46">
        <f>ROUND($I35*R35,4)</f>
        <v>0</v>
      </c>
      <c r="U35" s="49"/>
      <c r="V35" s="49"/>
      <c r="W35" s="49"/>
      <c r="X35" s="50"/>
    </row>
    <row r="36" spans="1:24" ht="13.5" thickBot="1" x14ac:dyDescent="0.3">
      <c r="R36" s="60" t="s">
        <v>67</v>
      </c>
      <c r="S36" s="61">
        <f>SUM(S32:S35)</f>
        <v>0</v>
      </c>
      <c r="T36" s="62">
        <f>SUM(T32:T35)</f>
        <v>0</v>
      </c>
    </row>
    <row r="38" spans="1:24" ht="13.5" thickBot="1" x14ac:dyDescent="0.3"/>
    <row r="39" spans="1:24" ht="13.5" thickBot="1" x14ac:dyDescent="0.3">
      <c r="A39" s="51" t="s">
        <v>31</v>
      </c>
      <c r="B39" s="56" t="s">
        <v>83</v>
      </c>
      <c r="C39" s="17" t="s">
        <v>683</v>
      </c>
      <c r="D39" s="17"/>
      <c r="E39" s="17"/>
      <c r="F39" s="17"/>
      <c r="G39" s="17"/>
      <c r="H39" s="17" t="s">
        <v>34</v>
      </c>
      <c r="I39" s="17"/>
      <c r="J39" s="4"/>
      <c r="K39" s="3"/>
      <c r="L39" s="17" t="s">
        <v>684</v>
      </c>
      <c r="M39" s="17"/>
      <c r="N39" s="17"/>
      <c r="O39" s="17"/>
      <c r="P39" s="17"/>
      <c r="Q39" s="17"/>
      <c r="R39" s="17"/>
      <c r="S39" s="17"/>
      <c r="T39" s="17"/>
      <c r="U39" s="17"/>
      <c r="V39" s="17"/>
      <c r="W39" s="17"/>
      <c r="X39" s="4"/>
    </row>
    <row r="40" spans="1:24" ht="51.75" thickBot="1" x14ac:dyDescent="0.3">
      <c r="A40" s="52" t="s">
        <v>36</v>
      </c>
      <c r="B40" s="18" t="s">
        <v>37</v>
      </c>
      <c r="C40" s="19" t="s">
        <v>38</v>
      </c>
      <c r="D40" s="19" t="s">
        <v>39</v>
      </c>
      <c r="E40" s="19" t="s">
        <v>40</v>
      </c>
      <c r="F40" s="19" t="s">
        <v>41</v>
      </c>
      <c r="G40" s="19" t="s">
        <v>42</v>
      </c>
      <c r="H40" s="19" t="s">
        <v>43</v>
      </c>
      <c r="I40" s="19" t="s">
        <v>44</v>
      </c>
      <c r="J40" s="20" t="s">
        <v>45</v>
      </c>
      <c r="K40" s="18" t="s">
        <v>46</v>
      </c>
      <c r="L40" s="19" t="s">
        <v>47</v>
      </c>
      <c r="M40" s="19" t="s">
        <v>48</v>
      </c>
      <c r="N40" s="19" t="s">
        <v>49</v>
      </c>
      <c r="O40" s="19" t="s">
        <v>50</v>
      </c>
      <c r="P40" s="19" t="s">
        <v>51</v>
      </c>
      <c r="Q40" s="19" t="s">
        <v>52</v>
      </c>
      <c r="R40" s="19" t="s">
        <v>53</v>
      </c>
      <c r="S40" s="19" t="s">
        <v>54</v>
      </c>
      <c r="T40" s="19" t="s">
        <v>55</v>
      </c>
      <c r="U40" s="19" t="s">
        <v>56</v>
      </c>
      <c r="V40" s="19" t="s">
        <v>57</v>
      </c>
      <c r="W40" s="19" t="s">
        <v>58</v>
      </c>
      <c r="X40" s="20" t="s">
        <v>59</v>
      </c>
    </row>
    <row r="41" spans="1:24" ht="25.5" x14ac:dyDescent="0.25">
      <c r="A41" s="53" t="s">
        <v>60</v>
      </c>
      <c r="B41" s="5">
        <v>1</v>
      </c>
      <c r="C41" s="21" t="s">
        <v>685</v>
      </c>
      <c r="D41" s="21" t="s">
        <v>677</v>
      </c>
      <c r="E41" s="21" t="s">
        <v>678</v>
      </c>
      <c r="F41" s="21" t="s">
        <v>60</v>
      </c>
      <c r="G41" s="21" t="s">
        <v>60</v>
      </c>
      <c r="H41" s="22" t="s">
        <v>679</v>
      </c>
      <c r="I41" s="23">
        <v>120</v>
      </c>
      <c r="J41" s="57"/>
      <c r="K41" s="5">
        <v>1</v>
      </c>
      <c r="L41" s="24"/>
      <c r="M41" s="25"/>
      <c r="N41" s="26">
        <f>IF(M41&gt;0,ROUND(L41/M41,4),0)</f>
        <v>0</v>
      </c>
      <c r="O41" s="27"/>
      <c r="P41" s="28"/>
      <c r="Q41" s="26">
        <f>ROUND(ROUND(N41,4)*(1-O41),4)</f>
        <v>0</v>
      </c>
      <c r="R41" s="26">
        <f>ROUND(ROUND(Q41,4)*(1+P41),4)</f>
        <v>0</v>
      </c>
      <c r="S41" s="26">
        <f>ROUND($I41*Q41,4)</f>
        <v>0</v>
      </c>
      <c r="T41" s="26">
        <f>ROUND($I41*R41,4)</f>
        <v>0</v>
      </c>
      <c r="U41" s="29"/>
      <c r="V41" s="29"/>
      <c r="W41" s="29"/>
      <c r="X41" s="30"/>
    </row>
    <row r="42" spans="1:24" ht="25.5" x14ac:dyDescent="0.25">
      <c r="A42" s="54" t="s">
        <v>60</v>
      </c>
      <c r="B42" s="7">
        <v>2</v>
      </c>
      <c r="C42" s="31" t="s">
        <v>686</v>
      </c>
      <c r="D42" s="31" t="s">
        <v>677</v>
      </c>
      <c r="E42" s="31" t="s">
        <v>678</v>
      </c>
      <c r="F42" s="31" t="s">
        <v>60</v>
      </c>
      <c r="G42" s="31" t="s">
        <v>60</v>
      </c>
      <c r="H42" s="32" t="s">
        <v>679</v>
      </c>
      <c r="I42" s="33">
        <v>15</v>
      </c>
      <c r="J42" s="58"/>
      <c r="K42" s="7">
        <v>1</v>
      </c>
      <c r="L42" s="34"/>
      <c r="M42" s="35"/>
      <c r="N42" s="36">
        <f>IF(M42&gt;0,ROUND(L42/M42,4),0)</f>
        <v>0</v>
      </c>
      <c r="O42" s="37"/>
      <c r="P42" s="38"/>
      <c r="Q42" s="36">
        <f>ROUND(ROUND(N42,4)*(1-O42),4)</f>
        <v>0</v>
      </c>
      <c r="R42" s="36">
        <f>ROUND(ROUND(Q42,4)*(1+P42),4)</f>
        <v>0</v>
      </c>
      <c r="S42" s="36">
        <f>ROUND($I42*Q42,4)</f>
        <v>0</v>
      </c>
      <c r="T42" s="36">
        <f>ROUND($I42*R42,4)</f>
        <v>0</v>
      </c>
      <c r="U42" s="39"/>
      <c r="V42" s="39"/>
      <c r="W42" s="39"/>
      <c r="X42" s="40"/>
    </row>
    <row r="43" spans="1:24" x14ac:dyDescent="0.25">
      <c r="A43" s="54" t="s">
        <v>60</v>
      </c>
      <c r="B43" s="7">
        <v>3</v>
      </c>
      <c r="C43" s="31" t="s">
        <v>687</v>
      </c>
      <c r="D43" s="31" t="s">
        <v>677</v>
      </c>
      <c r="E43" s="31" t="s">
        <v>678</v>
      </c>
      <c r="F43" s="31" t="s">
        <v>60</v>
      </c>
      <c r="G43" s="31" t="s">
        <v>60</v>
      </c>
      <c r="H43" s="32" t="s">
        <v>679</v>
      </c>
      <c r="I43" s="33">
        <v>45</v>
      </c>
      <c r="J43" s="58"/>
      <c r="K43" s="7">
        <v>1</v>
      </c>
      <c r="L43" s="34"/>
      <c r="M43" s="35"/>
      <c r="N43" s="36">
        <f>IF(M43&gt;0,ROUND(L43/M43,4),0)</f>
        <v>0</v>
      </c>
      <c r="O43" s="37"/>
      <c r="P43" s="38"/>
      <c r="Q43" s="36">
        <f>ROUND(ROUND(N43,4)*(1-O43),4)</f>
        <v>0</v>
      </c>
      <c r="R43" s="36">
        <f>ROUND(ROUND(Q43,4)*(1+P43),4)</f>
        <v>0</v>
      </c>
      <c r="S43" s="36">
        <f>ROUND($I43*Q43,4)</f>
        <v>0</v>
      </c>
      <c r="T43" s="36">
        <f>ROUND($I43*R43,4)</f>
        <v>0</v>
      </c>
      <c r="U43" s="39"/>
      <c r="V43" s="39"/>
      <c r="W43" s="39"/>
      <c r="X43" s="40"/>
    </row>
    <row r="44" spans="1:24" ht="26.25" thickBot="1" x14ac:dyDescent="0.3">
      <c r="A44" s="55" t="s">
        <v>60</v>
      </c>
      <c r="B44" s="9">
        <v>4</v>
      </c>
      <c r="C44" s="41" t="s">
        <v>688</v>
      </c>
      <c r="D44" s="41" t="s">
        <v>677</v>
      </c>
      <c r="E44" s="41" t="s">
        <v>678</v>
      </c>
      <c r="F44" s="41" t="s">
        <v>60</v>
      </c>
      <c r="G44" s="41" t="s">
        <v>60</v>
      </c>
      <c r="H44" s="42" t="s">
        <v>679</v>
      </c>
      <c r="I44" s="43">
        <v>15</v>
      </c>
      <c r="J44" s="59"/>
      <c r="K44" s="9">
        <v>1</v>
      </c>
      <c r="L44" s="44"/>
      <c r="M44" s="45"/>
      <c r="N44" s="46">
        <f>IF(M44&gt;0,ROUND(L44/M44,4),0)</f>
        <v>0</v>
      </c>
      <c r="O44" s="47"/>
      <c r="P44" s="48"/>
      <c r="Q44" s="46">
        <f>ROUND(ROUND(N44,4)*(1-O44),4)</f>
        <v>0</v>
      </c>
      <c r="R44" s="46">
        <f>ROUND(ROUND(Q44,4)*(1+P44),4)</f>
        <v>0</v>
      </c>
      <c r="S44" s="46">
        <f>ROUND($I44*Q44,4)</f>
        <v>0</v>
      </c>
      <c r="T44" s="46">
        <f>ROUND($I44*R44,4)</f>
        <v>0</v>
      </c>
      <c r="U44" s="49"/>
      <c r="V44" s="49"/>
      <c r="W44" s="49"/>
      <c r="X44" s="50"/>
    </row>
    <row r="45" spans="1:24" ht="13.5" thickBot="1" x14ac:dyDescent="0.3">
      <c r="R45" s="60" t="s">
        <v>67</v>
      </c>
      <c r="S45" s="61">
        <f>SUM(S41:S44)</f>
        <v>0</v>
      </c>
      <c r="T45" s="62">
        <f>SUM(T41:T44)</f>
        <v>0</v>
      </c>
    </row>
    <row r="47" spans="1:24" ht="13.5" thickBot="1" x14ac:dyDescent="0.3"/>
    <row r="48" spans="1:24" ht="13.5" thickBot="1" x14ac:dyDescent="0.3">
      <c r="A48" s="51" t="s">
        <v>31</v>
      </c>
      <c r="B48" s="56" t="s">
        <v>97</v>
      </c>
      <c r="C48" s="17" t="s">
        <v>689</v>
      </c>
      <c r="D48" s="17"/>
      <c r="E48" s="17"/>
      <c r="F48" s="17"/>
      <c r="G48" s="17"/>
      <c r="H48" s="17" t="s">
        <v>34</v>
      </c>
      <c r="I48" s="17"/>
      <c r="J48" s="4"/>
      <c r="K48" s="3"/>
      <c r="L48" s="17" t="s">
        <v>690</v>
      </c>
      <c r="M48" s="17"/>
      <c r="N48" s="17"/>
      <c r="O48" s="17"/>
      <c r="P48" s="17"/>
      <c r="Q48" s="17"/>
      <c r="R48" s="17"/>
      <c r="S48" s="17"/>
      <c r="T48" s="17"/>
      <c r="U48" s="17"/>
      <c r="V48" s="17"/>
      <c r="W48" s="17"/>
      <c r="X48" s="4"/>
    </row>
    <row r="49" spans="1:24" ht="51.75" thickBot="1" x14ac:dyDescent="0.3">
      <c r="A49" s="52" t="s">
        <v>36</v>
      </c>
      <c r="B49" s="18" t="s">
        <v>37</v>
      </c>
      <c r="C49" s="19" t="s">
        <v>38</v>
      </c>
      <c r="D49" s="19" t="s">
        <v>39</v>
      </c>
      <c r="E49" s="19" t="s">
        <v>40</v>
      </c>
      <c r="F49" s="19" t="s">
        <v>41</v>
      </c>
      <c r="G49" s="19" t="s">
        <v>42</v>
      </c>
      <c r="H49" s="19" t="s">
        <v>43</v>
      </c>
      <c r="I49" s="19" t="s">
        <v>44</v>
      </c>
      <c r="J49" s="20" t="s">
        <v>45</v>
      </c>
      <c r="K49" s="18" t="s">
        <v>46</v>
      </c>
      <c r="L49" s="19" t="s">
        <v>47</v>
      </c>
      <c r="M49" s="19" t="s">
        <v>48</v>
      </c>
      <c r="N49" s="19" t="s">
        <v>49</v>
      </c>
      <c r="O49" s="19" t="s">
        <v>50</v>
      </c>
      <c r="P49" s="19" t="s">
        <v>51</v>
      </c>
      <c r="Q49" s="19" t="s">
        <v>52</v>
      </c>
      <c r="R49" s="19" t="s">
        <v>53</v>
      </c>
      <c r="S49" s="19" t="s">
        <v>54</v>
      </c>
      <c r="T49" s="19" t="s">
        <v>55</v>
      </c>
      <c r="U49" s="19" t="s">
        <v>56</v>
      </c>
      <c r="V49" s="19" t="s">
        <v>57</v>
      </c>
      <c r="W49" s="19" t="s">
        <v>58</v>
      </c>
      <c r="X49" s="20" t="s">
        <v>59</v>
      </c>
    </row>
    <row r="50" spans="1:24" ht="63.75" x14ac:dyDescent="0.25">
      <c r="A50" s="53" t="s">
        <v>60</v>
      </c>
      <c r="B50" s="5">
        <v>1</v>
      </c>
      <c r="C50" s="21" t="s">
        <v>691</v>
      </c>
      <c r="D50" s="21" t="s">
        <v>692</v>
      </c>
      <c r="E50" s="21" t="s">
        <v>60</v>
      </c>
      <c r="F50" s="21" t="s">
        <v>60</v>
      </c>
      <c r="G50" s="21" t="s">
        <v>60</v>
      </c>
      <c r="H50" s="22" t="s">
        <v>64</v>
      </c>
      <c r="I50" s="23">
        <v>122</v>
      </c>
      <c r="J50" s="57"/>
      <c r="K50" s="5">
        <v>1</v>
      </c>
      <c r="L50" s="24"/>
      <c r="M50" s="25"/>
      <c r="N50" s="26">
        <f>IF(M50&gt;0,ROUND(L50/M50,4),0)</f>
        <v>0</v>
      </c>
      <c r="O50" s="27"/>
      <c r="P50" s="28"/>
      <c r="Q50" s="26">
        <f>ROUND(ROUND(N50,4)*(1-O50),4)</f>
        <v>0</v>
      </c>
      <c r="R50" s="26">
        <f>ROUND(ROUND(Q50,4)*(1+P50),4)</f>
        <v>0</v>
      </c>
      <c r="S50" s="26">
        <f>ROUND($I50*Q50,4)</f>
        <v>0</v>
      </c>
      <c r="T50" s="26">
        <f>ROUND($I50*R50,4)</f>
        <v>0</v>
      </c>
      <c r="U50" s="29"/>
      <c r="V50" s="29"/>
      <c r="W50" s="29"/>
      <c r="X50" s="30"/>
    </row>
    <row r="51" spans="1:24" ht="63.75" x14ac:dyDescent="0.25">
      <c r="A51" s="54" t="s">
        <v>60</v>
      </c>
      <c r="B51" s="7">
        <v>2</v>
      </c>
      <c r="C51" s="31" t="s">
        <v>693</v>
      </c>
      <c r="D51" s="31" t="s">
        <v>692</v>
      </c>
      <c r="E51" s="31" t="s">
        <v>60</v>
      </c>
      <c r="F51" s="31" t="s">
        <v>60</v>
      </c>
      <c r="G51" s="31" t="s">
        <v>60</v>
      </c>
      <c r="H51" s="32" t="s">
        <v>64</v>
      </c>
      <c r="I51" s="33">
        <v>67</v>
      </c>
      <c r="J51" s="58"/>
      <c r="K51" s="7">
        <v>1</v>
      </c>
      <c r="L51" s="34"/>
      <c r="M51" s="35"/>
      <c r="N51" s="36">
        <f>IF(M51&gt;0,ROUND(L51/M51,4),0)</f>
        <v>0</v>
      </c>
      <c r="O51" s="37"/>
      <c r="P51" s="38"/>
      <c r="Q51" s="36">
        <f>ROUND(ROUND(N51,4)*(1-O51),4)</f>
        <v>0</v>
      </c>
      <c r="R51" s="36">
        <f>ROUND(ROUND(Q51,4)*(1+P51),4)</f>
        <v>0</v>
      </c>
      <c r="S51" s="36">
        <f>ROUND($I51*Q51,4)</f>
        <v>0</v>
      </c>
      <c r="T51" s="36">
        <f>ROUND($I51*R51,4)</f>
        <v>0</v>
      </c>
      <c r="U51" s="39"/>
      <c r="V51" s="39"/>
      <c r="W51" s="39"/>
      <c r="X51" s="40"/>
    </row>
    <row r="52" spans="1:24" ht="64.5" thickBot="1" x14ac:dyDescent="0.3">
      <c r="A52" s="55" t="s">
        <v>60</v>
      </c>
      <c r="B52" s="9">
        <v>3</v>
      </c>
      <c r="C52" s="41" t="s">
        <v>694</v>
      </c>
      <c r="D52" s="41" t="s">
        <v>692</v>
      </c>
      <c r="E52" s="41" t="s">
        <v>60</v>
      </c>
      <c r="F52" s="41" t="s">
        <v>60</v>
      </c>
      <c r="G52" s="41" t="s">
        <v>60</v>
      </c>
      <c r="H52" s="42" t="s">
        <v>64</v>
      </c>
      <c r="I52" s="43">
        <v>176</v>
      </c>
      <c r="J52" s="59"/>
      <c r="K52" s="9">
        <v>1</v>
      </c>
      <c r="L52" s="44"/>
      <c r="M52" s="45"/>
      <c r="N52" s="46">
        <f>IF(M52&gt;0,ROUND(L52/M52,4),0)</f>
        <v>0</v>
      </c>
      <c r="O52" s="47"/>
      <c r="P52" s="48"/>
      <c r="Q52" s="46">
        <f>ROUND(ROUND(N52,4)*(1-O52),4)</f>
        <v>0</v>
      </c>
      <c r="R52" s="46">
        <f>ROUND(ROUND(Q52,4)*(1+P52),4)</f>
        <v>0</v>
      </c>
      <c r="S52" s="46">
        <f>ROUND($I52*Q52,4)</f>
        <v>0</v>
      </c>
      <c r="T52" s="46">
        <f>ROUND($I52*R52,4)</f>
        <v>0</v>
      </c>
      <c r="U52" s="49"/>
      <c r="V52" s="49"/>
      <c r="W52" s="49"/>
      <c r="X52" s="50"/>
    </row>
    <row r="53" spans="1:24" ht="13.5" thickBot="1" x14ac:dyDescent="0.3">
      <c r="R53" s="60" t="s">
        <v>67</v>
      </c>
      <c r="S53" s="61">
        <f>SUM(S50:S52)</f>
        <v>0</v>
      </c>
      <c r="T53" s="62">
        <f>SUM(T50:T52)</f>
        <v>0</v>
      </c>
    </row>
    <row r="55" spans="1:24" ht="13.5" thickBot="1" x14ac:dyDescent="0.3"/>
    <row r="56" spans="1:24" ht="13.5" thickBot="1" x14ac:dyDescent="0.3">
      <c r="A56" s="51" t="s">
        <v>31</v>
      </c>
      <c r="B56" s="56" t="s">
        <v>108</v>
      </c>
      <c r="C56" s="17" t="s">
        <v>695</v>
      </c>
      <c r="D56" s="17"/>
      <c r="E56" s="17"/>
      <c r="F56" s="17"/>
      <c r="G56" s="17"/>
      <c r="H56" s="17" t="s">
        <v>85</v>
      </c>
      <c r="I56" s="17"/>
      <c r="J56" s="4"/>
      <c r="K56" s="3"/>
      <c r="L56" s="17" t="s">
        <v>696</v>
      </c>
      <c r="M56" s="17"/>
      <c r="N56" s="17"/>
      <c r="O56" s="17"/>
      <c r="P56" s="17"/>
      <c r="Q56" s="17"/>
      <c r="R56" s="17"/>
      <c r="S56" s="17"/>
      <c r="T56" s="17"/>
      <c r="U56" s="17"/>
      <c r="V56" s="17"/>
      <c r="W56" s="17"/>
      <c r="X56" s="4"/>
    </row>
    <row r="57" spans="1:24" ht="51.75" thickBot="1" x14ac:dyDescent="0.3">
      <c r="A57" s="52" t="s">
        <v>36</v>
      </c>
      <c r="B57" s="18" t="s">
        <v>37</v>
      </c>
      <c r="C57" s="19" t="s">
        <v>38</v>
      </c>
      <c r="D57" s="19" t="s">
        <v>39</v>
      </c>
      <c r="E57" s="19" t="s">
        <v>40</v>
      </c>
      <c r="F57" s="19" t="s">
        <v>41</v>
      </c>
      <c r="G57" s="19" t="s">
        <v>42</v>
      </c>
      <c r="H57" s="19" t="s">
        <v>43</v>
      </c>
      <c r="I57" s="19" t="s">
        <v>44</v>
      </c>
      <c r="J57" s="20" t="s">
        <v>45</v>
      </c>
      <c r="K57" s="18" t="s">
        <v>46</v>
      </c>
      <c r="L57" s="19" t="s">
        <v>47</v>
      </c>
      <c r="M57" s="19" t="s">
        <v>48</v>
      </c>
      <c r="N57" s="19" t="s">
        <v>49</v>
      </c>
      <c r="O57" s="19" t="s">
        <v>50</v>
      </c>
      <c r="P57" s="19" t="s">
        <v>51</v>
      </c>
      <c r="Q57" s="19" t="s">
        <v>52</v>
      </c>
      <c r="R57" s="19" t="s">
        <v>53</v>
      </c>
      <c r="S57" s="19" t="s">
        <v>54</v>
      </c>
      <c r="T57" s="19" t="s">
        <v>55</v>
      </c>
      <c r="U57" s="19" t="s">
        <v>56</v>
      </c>
      <c r="V57" s="19" t="s">
        <v>57</v>
      </c>
      <c r="W57" s="19" t="s">
        <v>58</v>
      </c>
      <c r="X57" s="20" t="s">
        <v>59</v>
      </c>
    </row>
    <row r="58" spans="1:24" ht="76.5" x14ac:dyDescent="0.25">
      <c r="A58" s="53" t="s">
        <v>60</v>
      </c>
      <c r="B58" s="5">
        <v>1</v>
      </c>
      <c r="C58" s="21" t="s">
        <v>697</v>
      </c>
      <c r="D58" s="21" t="s">
        <v>698</v>
      </c>
      <c r="E58" s="21" t="s">
        <v>60</v>
      </c>
      <c r="F58" s="21" t="s">
        <v>60</v>
      </c>
      <c r="G58" s="21" t="s">
        <v>60</v>
      </c>
      <c r="H58" s="22" t="s">
        <v>64</v>
      </c>
      <c r="I58" s="23">
        <v>20</v>
      </c>
      <c r="J58" s="57"/>
      <c r="K58" s="5">
        <v>1</v>
      </c>
      <c r="L58" s="24"/>
      <c r="M58" s="25"/>
      <c r="N58" s="26">
        <f>IF(M58&gt;0,ROUND(L58/M58,4),0)</f>
        <v>0</v>
      </c>
      <c r="O58" s="27"/>
      <c r="P58" s="28"/>
      <c r="Q58" s="26">
        <f>ROUND(ROUND(N58,4)*(1-O58),4)</f>
        <v>0</v>
      </c>
      <c r="R58" s="26">
        <f>ROUND(ROUND(Q58,4)*(1+P58),4)</f>
        <v>0</v>
      </c>
      <c r="S58" s="26">
        <f>ROUND($I58*Q58,4)</f>
        <v>0</v>
      </c>
      <c r="T58" s="26">
        <f>ROUND($I58*R58,4)</f>
        <v>0</v>
      </c>
      <c r="U58" s="29"/>
      <c r="V58" s="29"/>
      <c r="W58" s="29"/>
      <c r="X58" s="30"/>
    </row>
    <row r="59" spans="1:24" ht="76.5" x14ac:dyDescent="0.25">
      <c r="A59" s="54" t="s">
        <v>60</v>
      </c>
      <c r="B59" s="7">
        <v>2</v>
      </c>
      <c r="C59" s="31" t="s">
        <v>699</v>
      </c>
      <c r="D59" s="31" t="s">
        <v>698</v>
      </c>
      <c r="E59" s="31" t="s">
        <v>60</v>
      </c>
      <c r="F59" s="31" t="s">
        <v>60</v>
      </c>
      <c r="G59" s="31" t="s">
        <v>60</v>
      </c>
      <c r="H59" s="32" t="s">
        <v>64</v>
      </c>
      <c r="I59" s="33">
        <v>20</v>
      </c>
      <c r="J59" s="58"/>
      <c r="K59" s="7">
        <v>1</v>
      </c>
      <c r="L59" s="34"/>
      <c r="M59" s="35"/>
      <c r="N59" s="36">
        <f>IF(M59&gt;0,ROUND(L59/M59,4),0)</f>
        <v>0</v>
      </c>
      <c r="O59" s="37"/>
      <c r="P59" s="38"/>
      <c r="Q59" s="36">
        <f>ROUND(ROUND(N59,4)*(1-O59),4)</f>
        <v>0</v>
      </c>
      <c r="R59" s="36">
        <f>ROUND(ROUND(Q59,4)*(1+P59),4)</f>
        <v>0</v>
      </c>
      <c r="S59" s="36">
        <f>ROUND($I59*Q59,4)</f>
        <v>0</v>
      </c>
      <c r="T59" s="36">
        <f>ROUND($I59*R59,4)</f>
        <v>0</v>
      </c>
      <c r="U59" s="39"/>
      <c r="V59" s="39"/>
      <c r="W59" s="39"/>
      <c r="X59" s="40"/>
    </row>
    <row r="60" spans="1:24" ht="51.75" thickBot="1" x14ac:dyDescent="0.3">
      <c r="A60" s="55" t="s">
        <v>60</v>
      </c>
      <c r="B60" s="9">
        <v>3</v>
      </c>
      <c r="C60" s="41" t="s">
        <v>700</v>
      </c>
      <c r="D60" s="41" t="s">
        <v>701</v>
      </c>
      <c r="E60" s="41" t="s">
        <v>702</v>
      </c>
      <c r="F60" s="41" t="s">
        <v>60</v>
      </c>
      <c r="G60" s="41" t="s">
        <v>60</v>
      </c>
      <c r="H60" s="42" t="s">
        <v>64</v>
      </c>
      <c r="I60" s="43">
        <v>300</v>
      </c>
      <c r="J60" s="59"/>
      <c r="K60" s="9">
        <v>1</v>
      </c>
      <c r="L60" s="44"/>
      <c r="M60" s="45"/>
      <c r="N60" s="46">
        <f>IF(M60&gt;0,ROUND(L60/M60,4),0)</f>
        <v>0</v>
      </c>
      <c r="O60" s="47"/>
      <c r="P60" s="48"/>
      <c r="Q60" s="46">
        <f>ROUND(ROUND(N60,4)*(1-O60),4)</f>
        <v>0</v>
      </c>
      <c r="R60" s="46">
        <f>ROUND(ROUND(Q60,4)*(1+P60),4)</f>
        <v>0</v>
      </c>
      <c r="S60" s="46">
        <f>ROUND($I60*Q60,4)</f>
        <v>0</v>
      </c>
      <c r="T60" s="46">
        <f>ROUND($I60*R60,4)</f>
        <v>0</v>
      </c>
      <c r="U60" s="49"/>
      <c r="V60" s="49"/>
      <c r="W60" s="49"/>
      <c r="X60" s="50"/>
    </row>
    <row r="61" spans="1:24" ht="13.5" thickBot="1" x14ac:dyDescent="0.3">
      <c r="R61" s="60" t="s">
        <v>67</v>
      </c>
      <c r="S61" s="61">
        <f>SUM(S58:S60)</f>
        <v>0</v>
      </c>
      <c r="T61" s="62">
        <f>SUM(T58:T60)</f>
        <v>0</v>
      </c>
    </row>
    <row r="63" spans="1:24" ht="13.5" thickBot="1" x14ac:dyDescent="0.3"/>
    <row r="64" spans="1:24" ht="13.5" thickBot="1" x14ac:dyDescent="0.3">
      <c r="A64" s="51" t="s">
        <v>31</v>
      </c>
      <c r="B64" s="56" t="s">
        <v>114</v>
      </c>
      <c r="C64" s="17" t="s">
        <v>703</v>
      </c>
      <c r="D64" s="17"/>
      <c r="E64" s="17"/>
      <c r="F64" s="17"/>
      <c r="G64" s="17"/>
      <c r="H64" s="17" t="s">
        <v>34</v>
      </c>
      <c r="I64" s="17"/>
      <c r="J64" s="4"/>
      <c r="K64" s="3"/>
      <c r="L64" s="17" t="s">
        <v>704</v>
      </c>
      <c r="M64" s="17"/>
      <c r="N64" s="17"/>
      <c r="O64" s="17"/>
      <c r="P64" s="17"/>
      <c r="Q64" s="17"/>
      <c r="R64" s="17"/>
      <c r="S64" s="17"/>
      <c r="T64" s="17"/>
      <c r="U64" s="17"/>
      <c r="V64" s="17"/>
      <c r="W64" s="17"/>
      <c r="X64" s="4"/>
    </row>
    <row r="65" spans="1:24" ht="51.75" thickBot="1" x14ac:dyDescent="0.3">
      <c r="A65" s="52" t="s">
        <v>36</v>
      </c>
      <c r="B65" s="18" t="s">
        <v>37</v>
      </c>
      <c r="C65" s="19" t="s">
        <v>38</v>
      </c>
      <c r="D65" s="19" t="s">
        <v>39</v>
      </c>
      <c r="E65" s="19" t="s">
        <v>40</v>
      </c>
      <c r="F65" s="19" t="s">
        <v>41</v>
      </c>
      <c r="G65" s="19" t="s">
        <v>42</v>
      </c>
      <c r="H65" s="19" t="s">
        <v>43</v>
      </c>
      <c r="I65" s="19" t="s">
        <v>44</v>
      </c>
      <c r="J65" s="20" t="s">
        <v>45</v>
      </c>
      <c r="K65" s="18" t="s">
        <v>46</v>
      </c>
      <c r="L65" s="19" t="s">
        <v>47</v>
      </c>
      <c r="M65" s="19" t="s">
        <v>48</v>
      </c>
      <c r="N65" s="19" t="s">
        <v>49</v>
      </c>
      <c r="O65" s="19" t="s">
        <v>50</v>
      </c>
      <c r="P65" s="19" t="s">
        <v>51</v>
      </c>
      <c r="Q65" s="19" t="s">
        <v>52</v>
      </c>
      <c r="R65" s="19" t="s">
        <v>53</v>
      </c>
      <c r="S65" s="19" t="s">
        <v>54</v>
      </c>
      <c r="T65" s="19" t="s">
        <v>55</v>
      </c>
      <c r="U65" s="19" t="s">
        <v>56</v>
      </c>
      <c r="V65" s="19" t="s">
        <v>57</v>
      </c>
      <c r="W65" s="19" t="s">
        <v>58</v>
      </c>
      <c r="X65" s="20" t="s">
        <v>59</v>
      </c>
    </row>
    <row r="66" spans="1:24" ht="51" x14ac:dyDescent="0.25">
      <c r="A66" s="53" t="s">
        <v>60</v>
      </c>
      <c r="B66" s="5">
        <v>1</v>
      </c>
      <c r="C66" s="21" t="s">
        <v>705</v>
      </c>
      <c r="D66" s="21" t="s">
        <v>706</v>
      </c>
      <c r="E66" s="21" t="s">
        <v>707</v>
      </c>
      <c r="F66" s="21" t="s">
        <v>60</v>
      </c>
      <c r="G66" s="21" t="s">
        <v>60</v>
      </c>
      <c r="H66" s="22" t="s">
        <v>64</v>
      </c>
      <c r="I66" s="23">
        <v>63</v>
      </c>
      <c r="J66" s="57"/>
      <c r="K66" s="5">
        <v>1</v>
      </c>
      <c r="L66" s="24"/>
      <c r="M66" s="25"/>
      <c r="N66" s="26">
        <f>IF(M66&gt;0,ROUND(L66/M66,4),0)</f>
        <v>0</v>
      </c>
      <c r="O66" s="27"/>
      <c r="P66" s="28"/>
      <c r="Q66" s="26">
        <f>ROUND(ROUND(N66,4)*(1-O66),4)</f>
        <v>0</v>
      </c>
      <c r="R66" s="26">
        <f>ROUND(ROUND(Q66,4)*(1+P66),4)</f>
        <v>0</v>
      </c>
      <c r="S66" s="26">
        <f>ROUND($I66*Q66,4)</f>
        <v>0</v>
      </c>
      <c r="T66" s="26">
        <f>ROUND($I66*R66,4)</f>
        <v>0</v>
      </c>
      <c r="U66" s="29"/>
      <c r="V66" s="29"/>
      <c r="W66" s="29"/>
      <c r="X66" s="30"/>
    </row>
    <row r="67" spans="1:24" ht="38.25" x14ac:dyDescent="0.25">
      <c r="A67" s="54" t="s">
        <v>60</v>
      </c>
      <c r="B67" s="7">
        <v>2</v>
      </c>
      <c r="C67" s="31" t="s">
        <v>708</v>
      </c>
      <c r="D67" s="31" t="s">
        <v>709</v>
      </c>
      <c r="E67" s="31" t="s">
        <v>707</v>
      </c>
      <c r="F67" s="31" t="s">
        <v>60</v>
      </c>
      <c r="G67" s="31" t="s">
        <v>60</v>
      </c>
      <c r="H67" s="32" t="s">
        <v>64</v>
      </c>
      <c r="I67" s="33">
        <v>9</v>
      </c>
      <c r="J67" s="58"/>
      <c r="K67" s="7">
        <v>1</v>
      </c>
      <c r="L67" s="34"/>
      <c r="M67" s="35"/>
      <c r="N67" s="36">
        <f>IF(M67&gt;0,ROUND(L67/M67,4),0)</f>
        <v>0</v>
      </c>
      <c r="O67" s="37"/>
      <c r="P67" s="38"/>
      <c r="Q67" s="36">
        <f>ROUND(ROUND(N67,4)*(1-O67),4)</f>
        <v>0</v>
      </c>
      <c r="R67" s="36">
        <f>ROUND(ROUND(Q67,4)*(1+P67),4)</f>
        <v>0</v>
      </c>
      <c r="S67" s="36">
        <f>ROUND($I67*Q67,4)</f>
        <v>0</v>
      </c>
      <c r="T67" s="36">
        <f>ROUND($I67*R67,4)</f>
        <v>0</v>
      </c>
      <c r="U67" s="39"/>
      <c r="V67" s="39"/>
      <c r="W67" s="39"/>
      <c r="X67" s="40"/>
    </row>
    <row r="68" spans="1:24" ht="25.5" x14ac:dyDescent="0.25">
      <c r="A68" s="54" t="s">
        <v>60</v>
      </c>
      <c r="B68" s="7">
        <v>3</v>
      </c>
      <c r="C68" s="31" t="s">
        <v>710</v>
      </c>
      <c r="D68" s="31" t="s">
        <v>711</v>
      </c>
      <c r="E68" s="31" t="s">
        <v>60</v>
      </c>
      <c r="F68" s="31" t="s">
        <v>60</v>
      </c>
      <c r="G68" s="31" t="s">
        <v>60</v>
      </c>
      <c r="H68" s="32" t="s">
        <v>712</v>
      </c>
      <c r="I68" s="33">
        <v>1300</v>
      </c>
      <c r="J68" s="58"/>
      <c r="K68" s="7">
        <v>1</v>
      </c>
      <c r="L68" s="34"/>
      <c r="M68" s="35"/>
      <c r="N68" s="36">
        <f>IF(M68&gt;0,ROUND(L68/M68,4),0)</f>
        <v>0</v>
      </c>
      <c r="O68" s="37"/>
      <c r="P68" s="38"/>
      <c r="Q68" s="36">
        <f>ROUND(ROUND(N68,4)*(1-O68),4)</f>
        <v>0</v>
      </c>
      <c r="R68" s="36">
        <f>ROUND(ROUND(Q68,4)*(1+P68),4)</f>
        <v>0</v>
      </c>
      <c r="S68" s="36">
        <f>ROUND($I68*Q68,4)</f>
        <v>0</v>
      </c>
      <c r="T68" s="36">
        <f>ROUND($I68*R68,4)</f>
        <v>0</v>
      </c>
      <c r="U68" s="39"/>
      <c r="V68" s="39"/>
      <c r="W68" s="39"/>
      <c r="X68" s="40"/>
    </row>
    <row r="69" spans="1:24" ht="25.5" x14ac:dyDescent="0.25">
      <c r="A69" s="54" t="s">
        <v>60</v>
      </c>
      <c r="B69" s="7">
        <v>4</v>
      </c>
      <c r="C69" s="31" t="s">
        <v>713</v>
      </c>
      <c r="D69" s="31" t="s">
        <v>714</v>
      </c>
      <c r="E69" s="31" t="s">
        <v>60</v>
      </c>
      <c r="F69" s="31" t="s">
        <v>60</v>
      </c>
      <c r="G69" s="31" t="s">
        <v>60</v>
      </c>
      <c r="H69" s="32" t="s">
        <v>64</v>
      </c>
      <c r="I69" s="33">
        <v>4030</v>
      </c>
      <c r="J69" s="58"/>
      <c r="K69" s="7">
        <v>1</v>
      </c>
      <c r="L69" s="34"/>
      <c r="M69" s="35"/>
      <c r="N69" s="36">
        <f>IF(M69&gt;0,ROUND(L69/M69,4),0)</f>
        <v>0</v>
      </c>
      <c r="O69" s="37"/>
      <c r="P69" s="38"/>
      <c r="Q69" s="36">
        <f>ROUND(ROUND(N69,4)*(1-O69),4)</f>
        <v>0</v>
      </c>
      <c r="R69" s="36">
        <f>ROUND(ROUND(Q69,4)*(1+P69),4)</f>
        <v>0</v>
      </c>
      <c r="S69" s="36">
        <f>ROUND($I69*Q69,4)</f>
        <v>0</v>
      </c>
      <c r="T69" s="36">
        <f>ROUND($I69*R69,4)</f>
        <v>0</v>
      </c>
      <c r="U69" s="39"/>
      <c r="V69" s="39"/>
      <c r="W69" s="39"/>
      <c r="X69" s="40"/>
    </row>
    <row r="70" spans="1:24" ht="38.25" x14ac:dyDescent="0.25">
      <c r="A70" s="54" t="s">
        <v>60</v>
      </c>
      <c r="B70" s="7">
        <v>5</v>
      </c>
      <c r="C70" s="31" t="s">
        <v>715</v>
      </c>
      <c r="D70" s="31" t="s">
        <v>716</v>
      </c>
      <c r="E70" s="31" t="s">
        <v>717</v>
      </c>
      <c r="F70" s="31" t="s">
        <v>60</v>
      </c>
      <c r="G70" s="31" t="s">
        <v>60</v>
      </c>
      <c r="H70" s="32" t="s">
        <v>64</v>
      </c>
      <c r="I70" s="33">
        <v>10000</v>
      </c>
      <c r="J70" s="58"/>
      <c r="K70" s="7">
        <v>1</v>
      </c>
      <c r="L70" s="34"/>
      <c r="M70" s="35"/>
      <c r="N70" s="36">
        <f>IF(M70&gt;0,ROUND(L70/M70,4),0)</f>
        <v>0</v>
      </c>
      <c r="O70" s="37"/>
      <c r="P70" s="38"/>
      <c r="Q70" s="36">
        <f>ROUND(ROUND(N70,4)*(1-O70),4)</f>
        <v>0</v>
      </c>
      <c r="R70" s="36">
        <f>ROUND(ROUND(Q70,4)*(1+P70),4)</f>
        <v>0</v>
      </c>
      <c r="S70" s="36">
        <f>ROUND($I70*Q70,4)</f>
        <v>0</v>
      </c>
      <c r="T70" s="36">
        <f>ROUND($I70*R70,4)</f>
        <v>0</v>
      </c>
      <c r="U70" s="39"/>
      <c r="V70" s="39"/>
      <c r="W70" s="39"/>
      <c r="X70" s="40"/>
    </row>
    <row r="71" spans="1:24" ht="25.5" x14ac:dyDescent="0.25">
      <c r="A71" s="54" t="s">
        <v>60</v>
      </c>
      <c r="B71" s="7">
        <v>6</v>
      </c>
      <c r="C71" s="31" t="s">
        <v>718</v>
      </c>
      <c r="D71" s="31" t="s">
        <v>719</v>
      </c>
      <c r="E71" s="31" t="s">
        <v>60</v>
      </c>
      <c r="F71" s="31" t="s">
        <v>60</v>
      </c>
      <c r="G71" s="31" t="s">
        <v>60</v>
      </c>
      <c r="H71" s="32" t="s">
        <v>64</v>
      </c>
      <c r="I71" s="33">
        <v>3683</v>
      </c>
      <c r="J71" s="58"/>
      <c r="K71" s="7">
        <v>1</v>
      </c>
      <c r="L71" s="34"/>
      <c r="M71" s="35"/>
      <c r="N71" s="36">
        <f>IF(M71&gt;0,ROUND(L71/M71,4),0)</f>
        <v>0</v>
      </c>
      <c r="O71" s="37"/>
      <c r="P71" s="38"/>
      <c r="Q71" s="36">
        <f>ROUND(ROUND(N71,4)*(1-O71),4)</f>
        <v>0</v>
      </c>
      <c r="R71" s="36">
        <f>ROUND(ROUND(Q71,4)*(1+P71),4)</f>
        <v>0</v>
      </c>
      <c r="S71" s="36">
        <f>ROUND($I71*Q71,4)</f>
        <v>0</v>
      </c>
      <c r="T71" s="36">
        <f>ROUND($I71*R71,4)</f>
        <v>0</v>
      </c>
      <c r="U71" s="39"/>
      <c r="V71" s="39"/>
      <c r="W71" s="39"/>
      <c r="X71" s="40"/>
    </row>
    <row r="72" spans="1:24" ht="25.5" x14ac:dyDescent="0.25">
      <c r="A72" s="54" t="s">
        <v>60</v>
      </c>
      <c r="B72" s="7">
        <v>7</v>
      </c>
      <c r="C72" s="31" t="s">
        <v>720</v>
      </c>
      <c r="D72" s="31" t="s">
        <v>721</v>
      </c>
      <c r="E72" s="31" t="s">
        <v>60</v>
      </c>
      <c r="F72" s="31" t="s">
        <v>60</v>
      </c>
      <c r="G72" s="31" t="s">
        <v>60</v>
      </c>
      <c r="H72" s="32" t="s">
        <v>64</v>
      </c>
      <c r="I72" s="33">
        <v>2600</v>
      </c>
      <c r="J72" s="58"/>
      <c r="K72" s="7">
        <v>1</v>
      </c>
      <c r="L72" s="34"/>
      <c r="M72" s="35"/>
      <c r="N72" s="36">
        <f>IF(M72&gt;0,ROUND(L72/M72,4),0)</f>
        <v>0</v>
      </c>
      <c r="O72" s="37"/>
      <c r="P72" s="38"/>
      <c r="Q72" s="36">
        <f>ROUND(ROUND(N72,4)*(1-O72),4)</f>
        <v>0</v>
      </c>
      <c r="R72" s="36">
        <f>ROUND(ROUND(Q72,4)*(1+P72),4)</f>
        <v>0</v>
      </c>
      <c r="S72" s="36">
        <f>ROUND($I72*Q72,4)</f>
        <v>0</v>
      </c>
      <c r="T72" s="36">
        <f>ROUND($I72*R72,4)</f>
        <v>0</v>
      </c>
      <c r="U72" s="39"/>
      <c r="V72" s="39"/>
      <c r="W72" s="39"/>
      <c r="X72" s="40"/>
    </row>
    <row r="73" spans="1:24" ht="39" thickBot="1" x14ac:dyDescent="0.3">
      <c r="A73" s="55" t="s">
        <v>60</v>
      </c>
      <c r="B73" s="9">
        <v>8</v>
      </c>
      <c r="C73" s="41" t="s">
        <v>722</v>
      </c>
      <c r="D73" s="41" t="s">
        <v>723</v>
      </c>
      <c r="E73" s="41" t="s">
        <v>60</v>
      </c>
      <c r="F73" s="41" t="s">
        <v>60</v>
      </c>
      <c r="G73" s="41" t="s">
        <v>60</v>
      </c>
      <c r="H73" s="42" t="s">
        <v>64</v>
      </c>
      <c r="I73" s="43">
        <v>2200</v>
      </c>
      <c r="J73" s="59"/>
      <c r="K73" s="9">
        <v>1</v>
      </c>
      <c r="L73" s="44"/>
      <c r="M73" s="45"/>
      <c r="N73" s="46">
        <f>IF(M73&gt;0,ROUND(L73/M73,4),0)</f>
        <v>0</v>
      </c>
      <c r="O73" s="47"/>
      <c r="P73" s="48"/>
      <c r="Q73" s="46">
        <f>ROUND(ROUND(N73,4)*(1-O73),4)</f>
        <v>0</v>
      </c>
      <c r="R73" s="46">
        <f>ROUND(ROUND(Q73,4)*(1+P73),4)</f>
        <v>0</v>
      </c>
      <c r="S73" s="46">
        <f>ROUND($I73*Q73,4)</f>
        <v>0</v>
      </c>
      <c r="T73" s="46">
        <f>ROUND($I73*R73,4)</f>
        <v>0</v>
      </c>
      <c r="U73" s="49"/>
      <c r="V73" s="49"/>
      <c r="W73" s="49"/>
      <c r="X73" s="50"/>
    </row>
    <row r="74" spans="1:24" ht="13.5" thickBot="1" x14ac:dyDescent="0.3">
      <c r="R74" s="60" t="s">
        <v>67</v>
      </c>
      <c r="S74" s="61">
        <f>SUM(S66:S73)</f>
        <v>0</v>
      </c>
      <c r="T74" s="62">
        <f>SUM(T66:T73)</f>
        <v>0</v>
      </c>
    </row>
  </sheetData>
  <sheetProtection algorithmName="SHA-512" hashValue="UbZRPNkTO9tggkamucIB4+2csmqgCUJHT47KTRyFvj0BMlpM1TlvyRTYz2PZUqLbgPygFnFexjB1ZX/PC0RMVg==" saltValue="hZnh4d10ispy9hFqFsMdxQ==" spinCount="100000" sheet="1" objects="1" scenarios="1"/>
  <pageMargins left="0.78740157021416557" right="0.78740157021416557" top="0.78740157021416557" bottom="0.78740157021416557" header="0.59055116441514754" footer="0.59055116441514754"/>
  <pageSetup paperSize="9" scale="32" fitToHeight="0" pageOrder="overThenDown" orientation="landscape" r:id="rId1"/>
  <headerFooter>
    <oddHeader>&amp;ROBR-8A</oddHeader>
    <oddFooter>&amp;LJN št. 16-02/15, 1. obdobje: 1.8.2015 - 31.7.2016&amp;RStran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6</vt:i4>
      </vt:variant>
    </vt:vector>
  </HeadingPairs>
  <TitlesOfParts>
    <vt:vector size="15" baseType="lpstr">
      <vt:lpstr>1. Podatki naročnika</vt:lpstr>
      <vt:lpstr>2. Podatki o ponudniku</vt:lpstr>
      <vt:lpstr>3. Strokovne zahteve naročnika</vt:lpstr>
      <vt:lpstr>Sklop I.</vt:lpstr>
      <vt:lpstr>Sklop II.</vt:lpstr>
      <vt:lpstr>Sklop III.</vt:lpstr>
      <vt:lpstr>Sklop IV.</vt:lpstr>
      <vt:lpstr>Sklop V.</vt:lpstr>
      <vt:lpstr>Sklop VI.</vt:lpstr>
      <vt:lpstr>'Sklop I.'!Tiskanje_naslovov</vt:lpstr>
      <vt:lpstr>'Sklop II.'!Tiskanje_naslovov</vt:lpstr>
      <vt:lpstr>'Sklop III.'!Tiskanje_naslovov</vt:lpstr>
      <vt:lpstr>'Sklop IV.'!Tiskanje_naslovov</vt:lpstr>
      <vt:lpstr>'Sklop V.'!Tiskanje_naslovov</vt:lpstr>
      <vt:lpstr>'Sklop VI.'!Tiskanje_naslovov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puhekm</dc:creator>
  <cp:lastModifiedBy>puhekm</cp:lastModifiedBy>
  <dcterms:created xsi:type="dcterms:W3CDTF">2015-04-24T11:33:16Z</dcterms:created>
  <dcterms:modified xsi:type="dcterms:W3CDTF">2015-04-24T11:33:44Z</dcterms:modified>
</cp:coreProperties>
</file>