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3935" activeTab="3"/>
  </bookViews>
  <sheets>
    <sheet name="1. Podatki naročnika" sheetId="1" r:id="rId1"/>
    <sheet name="2. Podatki o ponudniku" sheetId="2" r:id="rId2"/>
    <sheet name="3. Strokovne zahteve naročnika" sheetId="3" r:id="rId3"/>
    <sheet name="Sklop I." sheetId="4" r:id="rId4"/>
    <sheet name="Sklop II." sheetId="5" r:id="rId5"/>
    <sheet name="Sklop III." sheetId="6" r:id="rId6"/>
  </sheets>
  <definedNames>
    <definedName name="_xlnm.Print_Titles" localSheetId="3">'Sklop I.'!$B:$B</definedName>
    <definedName name="_xlnm.Print_Titles" localSheetId="4">'Sklop II.'!$B:$B</definedName>
    <definedName name="_xlnm.Print_Titles" localSheetId="5">'Sklop III.'!$B:$B</definedName>
  </definedNames>
  <calcPr fullCalcOnLoad="1"/>
</workbook>
</file>

<file path=xl/sharedStrings.xml><?xml version="1.0" encoding="utf-8"?>
<sst xmlns="http://schemas.openxmlformats.org/spreadsheetml/2006/main" count="4457" uniqueCount="925">
  <si>
    <t>poliuretanski stent 28cm, s sklopko, prevlečen s hidrogelom, z oznako dolžine v ravnem delu, radiopačen, priložen rumen poliuretanski mandren in  jeklena vodilna žica, prevlečena s PTFE</t>
  </si>
  <si>
    <t>Funkcionalno in kakovostno enakovreden kot Ruesh, kat. št.334841</t>
  </si>
  <si>
    <t>KATETER URETER STENT CH 6 28CM</t>
  </si>
  <si>
    <t>poliuretanski stent 28cm, s sklopko, z oznako dolžine v ravnem delu, radiopačen, priložen zelen poliuretanski mandren in  jeklena vodilna žica, prevlečena s PTFE</t>
  </si>
  <si>
    <t>Funkcionalno in kakovostno enakovreden kot Ruesh, kat. št.334801</t>
  </si>
  <si>
    <t>11.</t>
  </si>
  <si>
    <t>podsklop: KATETER URETER STENT, dvojni</t>
  </si>
  <si>
    <t>KATETER URETER STENT, dvojni</t>
  </si>
  <si>
    <t>KATETER URETER STENT, 4,8-6FR, 28 CM, odprta konica</t>
  </si>
  <si>
    <t>Funkcionalno in kakovostno enakovreden kot US-510528, proizvajalca Urovision</t>
  </si>
  <si>
    <t>prevlečen z ogljično prevleko ali drugo funkcionalno in kakovostno enakovredno prevleko</t>
  </si>
  <si>
    <t>KATETER URETER STENT, 4,8-6FR, 28 CM, zaprta konica</t>
  </si>
  <si>
    <t>Funkcionalno in kakovostno enakovreden kot US-500528, proizvajalca Urovision</t>
  </si>
  <si>
    <t xml:space="preserve">Funkcionalno in kakovostno enakovreden kot S-100528 – V, proizvajalca Urovision </t>
  </si>
  <si>
    <t>brez prevleke</t>
  </si>
  <si>
    <t>12.</t>
  </si>
  <si>
    <t xml:space="preserve">podsklop: KATETER NELATON ZA SAMOKATETERIZACIJO </t>
  </si>
  <si>
    <t xml:space="preserve">KATETER NELATON ZA SAMOKATETERIZACIJO </t>
  </si>
  <si>
    <t>KATETER NELATON ZA SAMOKATETERIZACIJO CH 12</t>
  </si>
  <si>
    <t>Funkcionalno in kakovostno enakovreden kot COLOPLAST, kat.št. 5352</t>
  </si>
  <si>
    <t>13.</t>
  </si>
  <si>
    <t>podsklop: KATETER NEFROSTOMSKI</t>
  </si>
  <si>
    <t>KATETER NEFROSTOMSKI</t>
  </si>
  <si>
    <t>KATETER NEFROSTOMSKI 12X4</t>
  </si>
  <si>
    <t>Funkcionalno in kakovostno enakovreden kot RUESCH, kat.št. 179005</t>
  </si>
  <si>
    <t>KATETER NEFROSTOMSKI 14X5</t>
  </si>
  <si>
    <t>KATETER NEFROSTOMSKI 16X6</t>
  </si>
  <si>
    <t>KATETER NEFROSTOMSKI 16X8</t>
  </si>
  <si>
    <t>KATETER NEFROSTOMSKI 18X8</t>
  </si>
  <si>
    <t>14.</t>
  </si>
  <si>
    <t>podsklop: KATETER ASPIRACIJSKI</t>
  </si>
  <si>
    <t>KATETER ASPIRACIJSKI</t>
  </si>
  <si>
    <t>Kateter aspiracijski z lijakastim nastavkom  CH 6</t>
  </si>
  <si>
    <t>Aspiracijski kateter za čiščenje dihalnih poti dolžine 50-60 cm</t>
  </si>
  <si>
    <t>PVC material, atraumatska konica, 2očesi stranski</t>
  </si>
  <si>
    <t>sterilnost zagotovljena, neprodušen ovoj</t>
  </si>
  <si>
    <t>Kateter aspiracijski z lijakastim nastavkom  CH 8</t>
  </si>
  <si>
    <t>Kateter aspiracijski z lijakastim nastavkom  CH 10</t>
  </si>
  <si>
    <t>Kateter aspiracijski z lijakastim nastavkom  CH 12</t>
  </si>
  <si>
    <t>Kateter aspiracijski z lijakastim nastavkom  CH 14</t>
  </si>
  <si>
    <t>Kateter aspiracijski z lijakastim nastavkom  CH 16</t>
  </si>
  <si>
    <t>Kateter aspiracijski zaprt sistem, dvolumenski za aspiracijo iz tubusa CH 14</t>
  </si>
  <si>
    <t>Konica katetra mehka, atraumatska s 4 stranskimi očesi, za 3 dni, posebna čistilna komora, nepovratna valvula</t>
  </si>
  <si>
    <t>Funkcionalno in kakovostno enakovreden kot COVIDIEN, kat.št.444SP02114</t>
  </si>
  <si>
    <t>Vsebovati mora izolirni ventil in možnost zamenjave oz. dekonektiranje katetra od sistema, port za aplikacijo zdravila v razpršilcih, 58 cm.</t>
  </si>
  <si>
    <t>Kateter za zaprto aspiracijo iz traheokanile 72 urni, 14FR</t>
  </si>
  <si>
    <t>vsebovati mora izolirni ventil in možnost zamenjave oz. Dekonektiranje katetra od sistema, port za aplikacijo zdravila v razpršilcih, 36,5 cm</t>
  </si>
  <si>
    <t>Kateter za zaprto aspiracijo preko trahealne kanile CH14, 72 urni</t>
  </si>
  <si>
    <t>Konica katetra atraumatska,manjši mrtvi prostor, za 3 dni, posebna čistilna komora z avtomatskim zaklopom, nepovratna valvula, mehek zaščiten rokav, vključenih 12 vial s fiziološko raztopino in upogljiva cev.</t>
  </si>
  <si>
    <t>Funkcionalno in kakovostno enakovreden kot Kimberly Clark, kat.št. 227036-5</t>
  </si>
  <si>
    <t>Kateter aspiracijski zaprt sistem za aspiracijo iz tubusa, 72 urni, 12 FR, 54CM</t>
  </si>
  <si>
    <t>Funkcionalno in kakovostno enakovreden kot Kimberly Clark, kat.št. 227166-5</t>
  </si>
  <si>
    <t>Kateter aspiracijski za zaprt sistem za aspiracijo iz tubusa 72 urni,14FR</t>
  </si>
  <si>
    <t>Konica katetra atraumatska,manjši mrtvi prostor,posebna čistilna komora z automatskim zaklopom, nepovratna valvula, mehek zaščiten rokav, vključenih 12 vial s fiziološko raztopino in upogljiva cev, za 3 dni</t>
  </si>
  <si>
    <t>Funkcionalno in kakovostno enakovreden kot Kimberly Clark, kat.št. 2276-5</t>
  </si>
  <si>
    <t>VENTIL SESALNI IN Y KONEKTOR</t>
  </si>
  <si>
    <t>Kompatibilen z 72 urnim sistemom za aspiracijo Kimberly clark</t>
  </si>
  <si>
    <t>Funkcionalno in kakovostno enakovredenkot Kimberly Clark, kat.št.227036-5</t>
  </si>
  <si>
    <t>Regulator vleka za aspiracijske katetre</t>
  </si>
  <si>
    <t>kompatibilen z cevjo za aspiracijo ter aspiracijsko cevko</t>
  </si>
  <si>
    <t xml:space="preserve">Kateter za sterilen odvzem aspirata </t>
  </si>
  <si>
    <t>Kateter Combicath za aspiracijo preko bronhoskopa ali tubusa; kateter v katetru, zašitena konica z gobico</t>
  </si>
  <si>
    <t>Funkcionalno in kakovostno enakovreden kot Plastimed Combicath 58228,19</t>
  </si>
  <si>
    <t>15.</t>
  </si>
  <si>
    <t>podsklop: KATETER ASPIRACIJSKI Z REGULATORJEM VLEKA</t>
  </si>
  <si>
    <t>KATETER ASPIRACIJSKI Z REGULATORJEM VLEKA</t>
  </si>
  <si>
    <t>KATETER ASPIRACIJSKI Z REGULATORJEM VLEKA CH 5</t>
  </si>
  <si>
    <t>z regulatorjem vleka in cm oznakami, dolžine 30cm; iz PVC materiala; s centralno odprtino in dvema stranskima odprtinama; z barvno kodiranimi priključki</t>
  </si>
  <si>
    <t>KATETER ASPIRACIJSKI Z REGULATORJEM VLEKA CH 6</t>
  </si>
  <si>
    <t>KATETER ASPIRACIJSKI Z REGULATORJEM VLEKA CH 8</t>
  </si>
  <si>
    <t>16.</t>
  </si>
  <si>
    <t>podsklop: KATERI ŽILNI IN ŽICE VODILNE ZA PTA</t>
  </si>
  <si>
    <t>KATERI ŽILNI IN ŽICE VODILNE ZA PTA</t>
  </si>
  <si>
    <t xml:space="preserve">KATETER PTA,DIAM. 6mmm, 200mm </t>
  </si>
  <si>
    <t>kompatibilen z vodilnima žicama 0,018 in 0,035</t>
  </si>
  <si>
    <t xml:space="preserve">KATETER PTA, DIAM. 6mmm, 150mm </t>
  </si>
  <si>
    <t xml:space="preserve">KATETER PTA, DIAM. 5mm, 200mm </t>
  </si>
  <si>
    <t xml:space="preserve">KATETER PTA, DIAM. 5Mm, 150mm </t>
  </si>
  <si>
    <t xml:space="preserve">KATETER PTA, DIAM. 4mmm, 80-100mm,  </t>
  </si>
  <si>
    <t xml:space="preserve">KATETER PTA, DIAM. 4mmm, 60mm </t>
  </si>
  <si>
    <t>ŽICA VODILNA, 0,035 x 150cm</t>
  </si>
  <si>
    <t>teflon</t>
  </si>
  <si>
    <t>ŽICA VODILNA, 0,018 x 200 cm</t>
  </si>
  <si>
    <t>J-tip, obojestranska</t>
  </si>
  <si>
    <t>PTFE</t>
  </si>
  <si>
    <t>ŽICA VODILNA, 0,018 x 150cm</t>
  </si>
  <si>
    <t>J-tip, velikost konice 3mm, obojestranska</t>
  </si>
  <si>
    <t>ŽICA VODILNA, 0,035 x 200cm</t>
  </si>
  <si>
    <t>17.</t>
  </si>
  <si>
    <t>podsklop: KATETRI TERMODILUCIJSKI IN UVAJALA I</t>
  </si>
  <si>
    <t>KATETRI TERMODILUCIJSKI IN UVAJALA I</t>
  </si>
  <si>
    <t>Set za uvajanje Swan Ganz katetra 8,5F</t>
  </si>
  <si>
    <t xml:space="preserve"> Funkcionalno in kakovostno enakovreden kot EDWARDS LIFESCIENCES REFI350BF85</t>
  </si>
  <si>
    <t>kompatibilen z SG katetrom CCO/SVO2/CEDV 774HF75</t>
  </si>
  <si>
    <t>Kateter Swan Ganz  - 7.5FX110 cm</t>
  </si>
  <si>
    <t>Funkcionalno in kakovostno enakovreden kot EDWARDS LIFESCIENCES CCO/SVO2/CEDV 774HF75</t>
  </si>
  <si>
    <t>kompatibilen z obstoječim modulom AW-800PA in  monitorjem Nihon Kohden</t>
  </si>
  <si>
    <t>18.</t>
  </si>
  <si>
    <t>podsklop: KATETRI TORAKALNI IN DRENAŽE</t>
  </si>
  <si>
    <t>KATETRI TORAKALNI IN DRENAŽE</t>
  </si>
  <si>
    <t>Torakalni kateter s  setom za uvajanje 14F</t>
  </si>
  <si>
    <t>kateter ima zavito konico za posebne primere-ko ni možen dostop z ravnim katetrom</t>
  </si>
  <si>
    <t xml:space="preserve">Funkcionalno in kakovostno enakovreden kot ARROW, kat.št. AK -01600 </t>
  </si>
  <si>
    <t xml:space="preserve">Torakalni kateter s  setom za uvajanje 12F </t>
  </si>
  <si>
    <t>zavita konica katetra, je tanjši, mehak,atraumatična drenažna očesa</t>
  </si>
  <si>
    <t xml:space="preserve">Funkcionalno in kakovostno enakovredent kot PORTEX, kat.št.200 910 120 </t>
  </si>
  <si>
    <t>Trokar kateter - enolumenski CH 20 x 39-40cm</t>
  </si>
  <si>
    <t>raven kateter, debelejši; CH20 6,7mmx 39-40cm</t>
  </si>
  <si>
    <t>Funkcionalno in kakovostno enakovreden kot KENDALL, 8888 561 043</t>
  </si>
  <si>
    <t>Trokar kateter - enolumenski CH 16 x 23-25cm</t>
  </si>
  <si>
    <t>raven kateter, tanjši;CH16, 5,3mmx 23-25cm</t>
  </si>
  <si>
    <t>Funkcionalno in kakovostno enakovreden kot KENDALL 8888 561 035</t>
  </si>
  <si>
    <t>Trokar kateter - dvolumenski CH 20 x 40cm</t>
  </si>
  <si>
    <t>raven kateter z posebnim lumnom, ki omogoča izpiranje drenažnega prostora;CH20, 6,7mmx40cm</t>
  </si>
  <si>
    <t>Funkcionalno in kakovostno enakovreden kot Kendall, 1180 562 025</t>
  </si>
  <si>
    <t>Dren torakalni CH 20</t>
  </si>
  <si>
    <t xml:space="preserve">raven kateter, debelejši; </t>
  </si>
  <si>
    <t>Funkcionalno in kakovostno enakovreden kot Smiths Portex,  200/801/200</t>
  </si>
  <si>
    <t>Dren torakalni CH 24</t>
  </si>
  <si>
    <t>Funkcionalno in kakovostno enakovreden kot Smiths Portex, 200/801/240</t>
  </si>
  <si>
    <t>Dren torakalni CH 16</t>
  </si>
  <si>
    <t>Funkcionalno in kakovostno enakovreden kot Smiths Portex</t>
  </si>
  <si>
    <t>Torakalna drenaža - suha</t>
  </si>
  <si>
    <t>Funkcionalno in kakovostno enakovreden kot  EUROSETS, kat.št.EU3621</t>
  </si>
  <si>
    <t>Torakalna drenaža</t>
  </si>
  <si>
    <t>dobro slišna(brbotanje), omogoča odvzem vzorca ter omogoča spremembo vleka; ima zapiralno ploščo</t>
  </si>
  <si>
    <t>Funkcionalno in kakovostno enakovreden (ne nujno identičen) kot EUROSETS, kat.št. EU 3601</t>
  </si>
  <si>
    <t>19.</t>
  </si>
  <si>
    <t>podsklop: KATETER ZA EMBOLEKTOMIJO</t>
  </si>
  <si>
    <t>KATETER ZA EMBOLEKTOMIJO</t>
  </si>
  <si>
    <t>Kateter za embolektomijo ch 2</t>
  </si>
  <si>
    <t>60-80 cm, enolumenski, z balonom</t>
  </si>
  <si>
    <t>Kateter za embolektomijo ch 3</t>
  </si>
  <si>
    <t>80 cm, enolumenski, z balonom</t>
  </si>
  <si>
    <t>Kateter za embolektomijo ch 4</t>
  </si>
  <si>
    <t>Kateter za embolektomijo ch 5</t>
  </si>
  <si>
    <t>Kateter za embolektomijo ch 6</t>
  </si>
  <si>
    <t>20.</t>
  </si>
  <si>
    <t>podsklop: KATETER ARTERIJSKI</t>
  </si>
  <si>
    <t>KATETER ARTERIJSKI</t>
  </si>
  <si>
    <t>Kateter arterijski 16G,130mm</t>
  </si>
  <si>
    <t>PTFE kateter,radiopačen, luer-lock, za uvajanje v predel kubitalnih arterij in kadar je potreben daljši kateter</t>
  </si>
  <si>
    <t>Funkcionalno in kakovostno enakovreden kot BECTON DICKINSON, KAT.ŠT.681002</t>
  </si>
  <si>
    <t>Kateter arterijski 18G, 90mm</t>
  </si>
  <si>
    <t>Funkcionalno in kakovostno enakovreden kot BECTON DICKINSON, KAT.ŠT.684740</t>
  </si>
  <si>
    <t>Kateter arterijski za femoralno uvajanje 20G, 12cm</t>
  </si>
  <si>
    <t>omogoča uvajanje skozi femoralno arterijo, uvajanje preko žice, radiopačen</t>
  </si>
  <si>
    <t>Funkcionalno in kakovostno enakovreden kot ARROW, KAT.ŠT. NS-04100</t>
  </si>
  <si>
    <t>Žica za arterijski kateter .025 dia.13-1/8, 33cm</t>
  </si>
  <si>
    <t>omogoča menjavo arterijskega katetra preko žice, sterilna, na obeh koncih mehka konica</t>
  </si>
  <si>
    <t>funkcionalno in kakovostno enakovredna kot ARROW, kat.št.AW-04025</t>
  </si>
  <si>
    <t>Opornica za arterijski kateter</t>
  </si>
  <si>
    <t>omogoča pritrditev in fiksacijo arterijskega katetra, naredi ud negiben</t>
  </si>
  <si>
    <t>ni sterilna, je za večkratno uporabo, ne vsebuje lateksa</t>
  </si>
  <si>
    <t>funkcionalno in kakovostno enakovredna kot SMITS, kat.št.HC08</t>
  </si>
  <si>
    <t>21.</t>
  </si>
  <si>
    <t>podsklop: CV KATETRI I</t>
  </si>
  <si>
    <t>CV KATETRI I</t>
  </si>
  <si>
    <t>Centralni venski kateter, enolumenski, 70cm, G 16</t>
  </si>
  <si>
    <t>periferni pristop, radiopačen, poliuretanski, ima uvajalno žico, je raven</t>
  </si>
  <si>
    <t>Funkcionalno in kakovostno enakovreden kot BRAUN št.4173759</t>
  </si>
  <si>
    <t>Centralni venski kateter, enolumenski, 70cm, G 18</t>
  </si>
  <si>
    <t>Funkcionalno in kakovostno enakovreden kot BRAUN št.4152751</t>
  </si>
  <si>
    <t>Centralni venski kateter,trolum.,15cm D16/M18/P18</t>
  </si>
  <si>
    <t>uvajalna igla z y krakom z nepovratnim ventilom (brez dekonjektiranja brizge ali y kraka)</t>
  </si>
  <si>
    <t>Funkcionalno in kakovostno enakovreden kot Braun št.4162153 P</t>
  </si>
  <si>
    <t>Centralni venski kateter,trolum.,20cm D16/M18/P18</t>
  </si>
  <si>
    <t>Funkcionalno in kakovostno enakovreden kot Braun št.4163214 P</t>
  </si>
  <si>
    <t>Centralni venski kateter,trolum.,30cm D16/M18/P18</t>
  </si>
  <si>
    <t>Funkcionalno in kakovostno enakovreden kot Braun št.4163311 P</t>
  </si>
  <si>
    <t>22.</t>
  </si>
  <si>
    <t>podsklop: CV KATETRI II</t>
  </si>
  <si>
    <t>CV KATETRI II</t>
  </si>
  <si>
    <t>Centralni venski kateter, enolumenski, 70cm, 16G</t>
  </si>
  <si>
    <t>periferni pristop, radiopačen, poliuretanski, mehak, dobro vidne oznake, zraven brizga; omogočati mora dobro fiksacijo s brezšivnim fiksatorjem za CV katetre</t>
  </si>
  <si>
    <t>Funkcionalno in kakovostno enakovreden kot  kateter ARROW, PS-01671</t>
  </si>
  <si>
    <t>Centralni venski kateter, trolumenski, 30cm, G18/18/16; 7F</t>
  </si>
  <si>
    <t>tromboprofilaktična zaščita,radiopačen, dobro vidne oznake</t>
  </si>
  <si>
    <t>Funkcionalno in kakovostno enakovreden kot  kateter ARROW, CV-14703E</t>
  </si>
  <si>
    <t>Centralni venski kateter, dvolumenski, 20cm G14/18; 7F</t>
  </si>
  <si>
    <t>Funkcionalno in kakovostno enakovreden kot  kateter ARROW, CV-27702E</t>
  </si>
  <si>
    <t>Centralni venski kateter, enolumenski, 20cm, 14G</t>
  </si>
  <si>
    <t>Funkcionalno in kakovostno enakovreden kot  kateter ARROW, CV-04701</t>
  </si>
  <si>
    <t>Centralni venski kateter, set, A5,trilumenski, 60cm, 7F</t>
  </si>
  <si>
    <t>za femoralni pristop v urgentnih primerih, pri pacientih z nizkimi trombociti in hudih krvavitvah</t>
  </si>
  <si>
    <t>trombofilaktična zaščita, radiopačen, dobro vidne oznake, brez lateksa; dolžina 60cm omogoča merjenje CVP-ja</t>
  </si>
  <si>
    <t>Funkcionalno in kakovostno enakovredeno kot kateter ARROW,kat.številka CS-18763-E</t>
  </si>
  <si>
    <t>23.</t>
  </si>
  <si>
    <t>podsklop: EPIDURALNI KATETER SET</t>
  </si>
  <si>
    <t>EPIDURALNI KATETER SET</t>
  </si>
  <si>
    <t xml:space="preserve">Epiduralni kateter set </t>
  </si>
  <si>
    <t>3 stranske odprtine, transparenten, brezbarven.</t>
  </si>
  <si>
    <t>Funkcionalno in kakovostno enakovreden kot Smiths, kat.št. 100/391/128</t>
  </si>
  <si>
    <t xml:space="preserve"> Set  mora vsebovati naslednje komponente: · 18G ali 16G Tuhijevo iglo dolžine 80 mm, ki mora biti markirana na 10 mm, z držalom, ki ga je možno sneti; veliko držalo na igli, ki mora omogočati dober oprijem;  prozoren, na 1 cm markiran, radiopačni epiduralni kateter, ki mora biti mehak in upogljiv, z markirano, mehko, atravmatsko zaprto konico s tremi stranskimi odprtinami, luer-lock konektor za epiduralni kateter;   10 ml L.O.R. brizga;  vodilo za epiduralni kateter;   0.2 mikromski hidrofilični filter z možnostjo dvosmerne filtracije za 96 urno uporabo, priming volumen 0.75 ml, ohišje mora biti akrilno, notranjost pa iz Polyethersulfona, omogočati mora pretok 242 mL/min; nalepka za markacijo epiduralnega katetra, učinkovit sistem za fiksacijo epiduralnega katetra  - samolepilen, sistem za učinkovito fiksacijo epiduralnega katetra premera cca. 4,5 cm  (kot lockit ).</t>
  </si>
  <si>
    <t>24.</t>
  </si>
  <si>
    <t>podsklop: KATETRI – razni</t>
  </si>
  <si>
    <t>KATETRI – razni</t>
  </si>
  <si>
    <t>KATETER ZA HIPOSPADIO-otroški</t>
  </si>
  <si>
    <t>6FRX40CM, mono J, z vodilom</t>
  </si>
  <si>
    <t>Funkcionalno in kakovostno enakovreden kot EK-404006 proizvajalca Urovision</t>
  </si>
  <si>
    <t>KATETER URINSKI Z VODILOM</t>
  </si>
  <si>
    <t>CH16, 40 cm, balon 10ml, z ojačano konico</t>
  </si>
  <si>
    <t>Funkcionalno in kakovostno enakovreden kot SV-511640, proizvajalca Urovision</t>
  </si>
  <si>
    <t>KATETER HEMATURIČNI BALONSKI</t>
  </si>
  <si>
    <t>CH18, 40cm, nelaton, balon 30-80ml</t>
  </si>
  <si>
    <t>Funkcionalno in kakovostno enakovreden kot KI-011880, proizvajalca Urovision</t>
  </si>
  <si>
    <t>latexova sredica je silikonizirana</t>
  </si>
  <si>
    <t>25.</t>
  </si>
  <si>
    <t>podsklop: ELEKTRODE ZA PACE MAKER IN UVAJALA</t>
  </si>
  <si>
    <t>ELEKTRODE ZA PACE MAKER IN UVAJALA</t>
  </si>
  <si>
    <t>Elektroda za Pace maker 5F x 110cm</t>
  </si>
  <si>
    <t>Bipolarna elektroda za Pace maker - 5F</t>
  </si>
  <si>
    <t>Funkcionalno in kakovostno enakovreden kot ARROW, AI-5225</t>
  </si>
  <si>
    <t>Elektroda za uvajanje  v ventrikel</t>
  </si>
  <si>
    <t>Elektroda za Pace maker 6F x 110cm</t>
  </si>
  <si>
    <t>Bipolarna elektroda za Pace maker - 6F</t>
  </si>
  <si>
    <t>Funkcionalno in kakovostno enakovreden kot ARROW,  AI-6225</t>
  </si>
  <si>
    <t>Set za uvajanje elektrode za Pace maker 6F</t>
  </si>
  <si>
    <t xml:space="preserve">Funkcionalno in kakovostno enakovreden kot ARROW SI-09600 </t>
  </si>
  <si>
    <t>kompatibilen z elektrodo ARROW, AI-5225 in elektrodo, ki ima balonček AI-07155-VM</t>
  </si>
  <si>
    <t>Elektroda za Pace maker 6F x 114cm</t>
  </si>
  <si>
    <t xml:space="preserve"> Funkcionalno in kakovostno enakovreden kot BIOTRONIC TC 116C </t>
  </si>
  <si>
    <t>elektroda za uvajanje  v ventrikel</t>
  </si>
  <si>
    <t xml:space="preserve">Funkcionalno in kakovostno enakovreden kot BIOTRONIC TC 116S SL </t>
  </si>
  <si>
    <t>elektroda za uvajanje  v ventrikel in atrij</t>
  </si>
  <si>
    <t>Set za uvajanje elektrode za  Pace maker 7F</t>
  </si>
  <si>
    <t xml:space="preserve">Funkcionalno in kakovostno enakovreden kot SMITHS - PVB 170-700-SK </t>
  </si>
  <si>
    <t>kompatibilen z elektrodo Biotronic TC 116 C in TC 116S SL</t>
  </si>
  <si>
    <t>Adapter za elektrode za Pace maker</t>
  </si>
  <si>
    <t>Kompatibilne z elektrodo za Pace maker ter aparatom</t>
  </si>
  <si>
    <t>Funkcionalno in kakovostno kot ARROW, AI-06211-VM</t>
  </si>
  <si>
    <t>Elektroda za Pace Maker 5 Fr, 110 cm</t>
  </si>
  <si>
    <t>kateter ima balonček, ki omogoča lažje uvajanje v urgentnih primerih</t>
  </si>
  <si>
    <t>Funkcionalen in kakovosten kot ARROW, AI-07155-VM</t>
  </si>
  <si>
    <t>26.</t>
  </si>
  <si>
    <t>podsklop: SET ZA TORAKALNO PUNKCIJO</t>
  </si>
  <si>
    <t>SET ZA TORAKALNO PUNKCIJO</t>
  </si>
  <si>
    <t>sterilen, z Veresovo iglo in nepovratnim ventilom ter zbiralno vrečko</t>
  </si>
  <si>
    <t>27.</t>
  </si>
  <si>
    <t>podsklop: SET ZA PLEVRALNO PUNKCIJO</t>
  </si>
  <si>
    <t>SET ZA PLEVRALNO PUNKCIJO</t>
  </si>
  <si>
    <t>Set za plevralno punkcijo CH 8, 12CM</t>
  </si>
  <si>
    <t>ima nepovratno valvulo,luer-locksistem</t>
  </si>
  <si>
    <t xml:space="preserve">Funkcionalno in kakovostno enakovreden kot ARROW, CS-01000 </t>
  </si>
  <si>
    <t xml:space="preserve">Set za plevralno punkcijo CH 8 </t>
  </si>
  <si>
    <t>ima nepovratno valvulo, sliši se klik ob vstopu v plevralni prostor, luer-lock sistem</t>
  </si>
  <si>
    <t xml:space="preserve">Funkcionalno in kakovostno enakovreden kot KENDALL, 8888 566 067 </t>
  </si>
  <si>
    <t>28.</t>
  </si>
  <si>
    <t>podsklop: SET ZA ABDOMINALNO PUNKCIJO</t>
  </si>
  <si>
    <t>SET ZA ABDOMINALNO PUNKCIJO</t>
  </si>
  <si>
    <t xml:space="preserve"> Set za abdominalno punkcijo G 15 1,8X40</t>
  </si>
  <si>
    <t>kratka igla s katetrom dolžine 80-100cm, sterilen</t>
  </si>
  <si>
    <t xml:space="preserve">Set za abdominalno punkcijo G14 2,2X110 </t>
  </si>
  <si>
    <t>ima daljšo iglo in sistem, ki se uporablja za debelejše trebušne stene</t>
  </si>
  <si>
    <t>Funkcionalno in kakovostno enakovreden kot TIK, 54370</t>
  </si>
  <si>
    <t>set vsebuje vrečko</t>
  </si>
  <si>
    <t>Kateter za abdominalno punkcijo G 14 2,2x80</t>
  </si>
  <si>
    <t>daljša igla za debelejše trebušne stene</t>
  </si>
  <si>
    <t xml:space="preserve">Funkcionalno in kakovostno enakovreden kot TIK, 55507 </t>
  </si>
  <si>
    <t>29.</t>
  </si>
  <si>
    <t xml:space="preserve">podsklop: SET ZA PUNKCIJO PERIKARDA </t>
  </si>
  <si>
    <t xml:space="preserve">SET ZA PUNKCIJO PERIKARDA </t>
  </si>
  <si>
    <t>Set za punkcijo perikarda  8,3FX40cm</t>
  </si>
  <si>
    <t xml:space="preserve">omogoča hitro punkcijo perikarda v urgentnih primerih, luer -lock, radiopačen, </t>
  </si>
  <si>
    <t>Funkcionalno in kakovostno enakovreden kot COOK, C-PCS-830-LOCK</t>
  </si>
  <si>
    <t>30.</t>
  </si>
  <si>
    <t>podsklop: SET ZA IZPIRANJE ŽELODCA, zaprti</t>
  </si>
  <si>
    <t>SET ZA IZPIRANJE ŽELODCA, zaprti</t>
  </si>
  <si>
    <t xml:space="preserve">Zaprti sistem za izpiranje želodca </t>
  </si>
  <si>
    <t>radiopačna nitka, atravmatska konica, razpored odprtin preprečuje mašitev katetra, črpalni mehanizem z dvema batoma, 3000ml vrečka za tekočino s cevko in sponko, 5000ml vrečka za odpadno tekočino s cevko in sponko, velikost 18, 24 in 34 FR.</t>
  </si>
  <si>
    <t>Funkcionalno in kakovostno enakovreden kot KIMBERLY-CLARK, kat.št. 1534</t>
  </si>
  <si>
    <t>31.</t>
  </si>
  <si>
    <t>podsklop: SET ZA IZPIRANJE ŽELODCA</t>
  </si>
  <si>
    <t>SET ZA IZPIRANJE ŽELODCA</t>
  </si>
  <si>
    <t>SET ZA IZPIRANJE ŽELODCA CH 24</t>
  </si>
  <si>
    <t>vsebuje 140 ml brizgo in gastrično cev 150 cm z zapiralom</t>
  </si>
  <si>
    <t xml:space="preserve">iz PVC materiala, ni sterilno, je čisto in za enkratno uporabo, </t>
  </si>
  <si>
    <t>Funkcionalno in kakovostno enakovredno kot KENDALL, kat.št. 1100-750013</t>
  </si>
  <si>
    <t>SET ZA IZPIRANJE ŽELODCA CH 34</t>
  </si>
  <si>
    <t>Funkcionalno in kakovostno enakovredno kot KENDALL, kat.št. 1100-750015</t>
  </si>
  <si>
    <t>32.</t>
  </si>
  <si>
    <t>podsklop: KATETER ZA SKLEROZACIJO VARIC</t>
  </si>
  <si>
    <t>KATETER ZA SKLEROZACIJO VARIC</t>
  </si>
  <si>
    <t>Kateter za sklerozacijo varic 2,1X2000MM</t>
  </si>
  <si>
    <t>Funkcionalno in kakovostno enakovreden kot TIK, 4108</t>
  </si>
  <si>
    <t>Kateter za sklerozacijo varic</t>
  </si>
  <si>
    <t>Dolžina 230cm, zunanji premer 1,9mm, za premer delavnega kanala endoskopa 2,2mm, debelina igle 22G/0,7mm, dolžina igle 4,0mm</t>
  </si>
  <si>
    <t>Funkcionalno in kakovostno enakovreden kot MEDI-GLOBE, GSN-01-19-230</t>
  </si>
  <si>
    <t>33.</t>
  </si>
  <si>
    <t>podsklop: SET ZA MERJENJE INTRAKRANIALNEGA TLAKA</t>
  </si>
  <si>
    <t>SET ZA MERJENJE INTRAKRANIALNEGA TLAKA</t>
  </si>
  <si>
    <t>Set za merjenje intrakranialnega tlaka za subduralno/intraparenhimsko vstavitev</t>
  </si>
  <si>
    <t>Codman, kat.št. 82-6631</t>
  </si>
  <si>
    <t>kompatibilen z obstoječim monitorjem CODMAN</t>
  </si>
  <si>
    <t>34.</t>
  </si>
  <si>
    <t>podsklop: SET ZA POOPERATIVNO ZDRAVLJENJE BOLEČINE I</t>
  </si>
  <si>
    <t>SET ZA POOPERATIVNO ZDRAVLJENJE BOLEČINE I</t>
  </si>
  <si>
    <t xml:space="preserve">Set za pooperativno zdravljenje bolečine 12,5-15CM, 400ML, pretok 4ml/h </t>
  </si>
  <si>
    <t>elastomerna črpalka (volumna 400 ml in pretoka 4ml/h) za kontinuirano infuzijo lokalnega anestetika preko katetra (dolžine 12,5-15cm) v področje rane</t>
  </si>
  <si>
    <t>Funkcionalno in kakovostno enakovreden kot BRAUN, kat.št. 5001458</t>
  </si>
  <si>
    <t>Set za pooperativno zdravljenje bolečine 12,5-15CM, 400ml</t>
  </si>
  <si>
    <t>elastomerna črpalka (volumna 400 ml in pretoka 5ml/h) za kontinuirano infuzijo lokalnega anestetika preko katetra (dolžine 12,5-15cm) v področje rane</t>
  </si>
  <si>
    <t>Funkcionalno in kakovostno enakovreden kot BRAUN, kat.št. PS12506/5001456</t>
  </si>
  <si>
    <t>Set za pooperativno zdravljenje bolečine 25-30CM, 400ml</t>
  </si>
  <si>
    <t>elastomerna črpalka (volumna 400 ml in pretoka 5ml/h) za kontinuirano infuzijo lokalnega anestetika preko katetra (dolžine 25-30cm) v področje rane</t>
  </si>
  <si>
    <t>Funkcionalno in kakovostno enakovreden kot BRAUN, kat.št.PS25006/5001680</t>
  </si>
  <si>
    <t>35.</t>
  </si>
  <si>
    <t>podsklop: SET ZA POOPERATIVNO ZDRAVLJENJE BOLEČINE II</t>
  </si>
  <si>
    <t>SET ZA POOPERATIVNO ZDRAVLJENJE BOLEČINE II</t>
  </si>
  <si>
    <t>VREČKA ZA ANALGET.MEŠANICO 250ml</t>
  </si>
  <si>
    <t>250ml vrečka za analgetično mešanico z luer aktivnim nepovratnim ventilom</t>
  </si>
  <si>
    <t>kompatibilnost s črpalkami za terapijo bolečine CADD Legacy</t>
  </si>
  <si>
    <t>PODALJŠEK Z NEPOVR.VENTILOM 152CM</t>
  </si>
  <si>
    <t xml:space="preserve">152cm dolg podaljšek z nepovratnim ventilom in modro markacijsko oznako na obeh straneh "male"luer nastavkom; kompatibilen z 250ml vrečko </t>
  </si>
  <si>
    <t>KASETA  100ML</t>
  </si>
  <si>
    <t>100 ml kaseta s petelinčkom in nepovratnim ventilom</t>
  </si>
  <si>
    <t>PODALJŠEK 114CM</t>
  </si>
  <si>
    <t>114 cm podaljšek z "male/male" luer lock nastavkom, vgrajenim nepovratnim ventilom in petelinčkom; kompatibilen s kaseto</t>
  </si>
  <si>
    <t>PODALJŠEK 152CM</t>
  </si>
  <si>
    <t>152 cm podaljšek z "male/male" luer lock nastavkom, vgrajenim nepovratnim ventilom in petelinčkom; kompatibilen s kaseto</t>
  </si>
  <si>
    <t>36.</t>
  </si>
  <si>
    <t>podsklop: EKSTRAKTOR – dormia</t>
  </si>
  <si>
    <t>EKSTRAKTOR – dormia</t>
  </si>
  <si>
    <t>EKSTRAKTOR -dormia</t>
  </si>
  <si>
    <t>&gt;85cm,3 FR, košarica3x2-delna premera 16mm,</t>
  </si>
  <si>
    <t>Funkcionalno in kakovostno enakovreden kot Olympus, kat. št. 5711230</t>
  </si>
  <si>
    <t>&gt;60cm, ch4, košarica 4-delna, žica</t>
  </si>
  <si>
    <t>Funkcionalno in kakovostno enakovreden kot Ruesch kat. št. 341600</t>
  </si>
  <si>
    <t>&gt;60cm, ch3, košarica 6-delna, žica</t>
  </si>
  <si>
    <t>Funkcionalno in kakovostno enakovreden kot Ruesch kat. št. 341402</t>
  </si>
  <si>
    <t>&gt;85cm, ch 2,7-3,1, košarica 4-delna, žica, z držalom</t>
  </si>
  <si>
    <t>Funkcionalno in kakovostno enakovreden kot Urovision, kat. št. DO-903475</t>
  </si>
  <si>
    <t>37.</t>
  </si>
  <si>
    <t>podsklop: GUMICE</t>
  </si>
  <si>
    <t>GUMICE</t>
  </si>
  <si>
    <t>GUMICE loops</t>
  </si>
  <si>
    <t>2,5mm, 2x45cm, silikon</t>
  </si>
  <si>
    <t>sterilno</t>
  </si>
  <si>
    <t>2,5mm, 75cm, silikon</t>
  </si>
  <si>
    <t>38.</t>
  </si>
  <si>
    <t>podsklop: PRIPOMOČKI ZA ASPIRACIJO</t>
  </si>
  <si>
    <t>PRIPOMOČKI ZA ASPIRACIJO</t>
  </si>
  <si>
    <t>Set aspiracijski traheal</t>
  </si>
  <si>
    <t>Set za sterilen odvzem aspirata med bronhoskopijo; v posodico vstavljeni 2 cevki iz PVC materiala, na eni že regulator vleka, možnost odstranitve in priložen zamašek za zamašitev posodice; sam sistem aspirira točno določeno količino aspirata; zbirna posodica 20 ml</t>
  </si>
  <si>
    <t xml:space="preserve">Funkcionalno in kakovostno enakoveredno kot Medinorm, kat.št. 9800000 ali PRIMED, kat.št. 21215 </t>
  </si>
  <si>
    <t xml:space="preserve">sterilnost zagotovljena, </t>
  </si>
  <si>
    <t>Posodica Lukens 20 ml</t>
  </si>
  <si>
    <t>Set za sterilen odvzem aspirata iz tubusa ali traheokanile;v 20 ml posodico vstavljeni 2 cevki iz PVC materiala; ena cevka je za vlek, druga je aspiracijska cevka z atravmatsko konico in enim stranskim očesom</t>
  </si>
  <si>
    <t>Funkcionalno in kakovostno enakovredno kot Kendall, kat.št. 8888258608</t>
  </si>
  <si>
    <t>sterilnost zagotovljena</t>
  </si>
  <si>
    <t>možnost odstranitve cevk, na posodi že zamašek</t>
  </si>
  <si>
    <t>VREČKA ASPIRACIJSKA 2L</t>
  </si>
  <si>
    <t>Kompatibilno z obstoječimi posodami in opremo za aspiracijo</t>
  </si>
  <si>
    <t>Funkcionalno in kakovostno enakovredno kot KENDALL, kat.št. 8888310805</t>
  </si>
  <si>
    <t>VREČKA ASPIRACIJSKA 1500ml DISP</t>
  </si>
  <si>
    <t xml:space="preserve">Kompatibilna z obstoječim aspiratorjem ATMOS; za aspiracijo </t>
  </si>
  <si>
    <t>Funkcionalno in kakovostno enakovredno kot HOSPIRA, kat.št. 1-00G903-A52-OH</t>
  </si>
  <si>
    <t xml:space="preserve">VREČKA ASPIRACIJSKA 2000 ml </t>
  </si>
  <si>
    <t>Funkcionalno in kakovostno enakovredno kot HOSPIRA, kat.št. G902A52</t>
  </si>
  <si>
    <t xml:space="preserve">VREČKA ASPIRACIJSKA 1500ML </t>
  </si>
  <si>
    <t xml:space="preserve">Koompatibilna z obstoječim transportnim aspiratorjem; za aspiracijo </t>
  </si>
  <si>
    <t>Funkcionalno in kakovostno enakovredno kot ABBOTT, kat.št. G904</t>
  </si>
  <si>
    <t>VREČKA ASPIRACIJSKA</t>
  </si>
  <si>
    <t>Kompatibilna z obstoječim aspiratorjem MEDIVAC VA40,  VACUTECH; za aspiracijo</t>
  </si>
  <si>
    <t>Funkcionalno in kakovostno enakovredno kot TECHNOLOGIE MEDICALE, kat.št. 15044/15040</t>
  </si>
  <si>
    <t>Posoda za sukcijo 2L</t>
  </si>
  <si>
    <t>Kompatibilno z obstoječimi vrečkami za aspiracijo</t>
  </si>
  <si>
    <t>Funkcionalno in kakovostno enakovredno kot CARDINAL HEALTH, kat.št. CF0200</t>
  </si>
  <si>
    <t>VREČKE ASPIRACIJSKA 1,5L</t>
  </si>
  <si>
    <t>dvojni zaščitni antibakterijski filter,zaklopni varnostni ventil, fleksibilna mehka osnova, integriran pokrov z nastavki za vakuum, cevko za pacienta, odprtini za jemanje vzorca in ventilo za zaporedno vezavo</t>
  </si>
  <si>
    <t>kompatibilna z obstoječimi posodami in aparatom CardinalHealth LCLC6607CE</t>
  </si>
  <si>
    <t>kot Cardinal health, kat.št. 65651920</t>
  </si>
  <si>
    <t>VREČKE ASPIRACIJSKA 1,5L, Z GELOM</t>
  </si>
  <si>
    <t>dvojni zaščitni antibakterijski filter,zaklopni varnostni ventil, fleksibilna mehka osnova, integriran pokrov z nastavki za vakuum, cevko za pacienta, odprtini za jemanje vzorca in ventilom za zaporedno vezavo</t>
  </si>
  <si>
    <t>kot Cardinal health, kat.št. 65651920 PG</t>
  </si>
  <si>
    <t>1,5l, integriran želirni prašek za strjevanje 2x15g</t>
  </si>
  <si>
    <t>VREČKE ASPIRACIJSKA 2L</t>
  </si>
  <si>
    <t>dvojni zaščitni antibakterijski filter,zaklopni varnostni ventil, fleksibilna mehka osnova, integriran pokrov z nastavki za vakuum, cevko za pacienta in možnost za zaporedno vezavo</t>
  </si>
  <si>
    <t>kot Cardinal health, kat.št.F0201</t>
  </si>
  <si>
    <t>VREČKE ASPIRACIJSKA 3 L, z gelom</t>
  </si>
  <si>
    <t xml:space="preserve">kot Cardinal health, kat.št. 65651930 PG </t>
  </si>
  <si>
    <t>fleksibilna mehka osnova, integriran pokrov z nastavki za vakuum, cevko za pacienta</t>
  </si>
  <si>
    <t>kompatibilna z obstoječimi posodami in  aparatom Vacumed 390, proizvajalca Medicomp</t>
  </si>
  <si>
    <t>kot SERRES 57167</t>
  </si>
  <si>
    <t>POSODA PRESTREZNA ZA TEKOČINO 800ML, ZA ASPIRATOR RESCUE 90818, proizvajalca ZAINER</t>
  </si>
  <si>
    <t>FILTER ANTIBAKTERIJSKI ZA ASPIRATOR RESCUE 90818, proizvajalca ZAINER</t>
  </si>
  <si>
    <t>39.</t>
  </si>
  <si>
    <t>podsklop: KATETRI TERMODILUCIJSKI IN UVAJALA II</t>
  </si>
  <si>
    <t>KATETRI TERMODILUCIJSKI IN UVAJALA II</t>
  </si>
  <si>
    <t>Set za uvajanje PICCO  katetra</t>
  </si>
  <si>
    <t>Lastnosti in kakovost kot PULSION PICCO monitoring Kit + inj. temp. senzor housing PV 4046</t>
  </si>
  <si>
    <t>PULSION PV8215 PICCO MONITORING KIT</t>
  </si>
  <si>
    <t>kompatibilen z termodilucijskim katetrom PV2014L16N</t>
  </si>
  <si>
    <t>Termodilucijski kateter 4Fx 16cm</t>
  </si>
  <si>
    <t>Lastnost in kakovost kot termodilucijski kateter PULSION</t>
  </si>
  <si>
    <t>kompatibilen z PICCO Monitoring Kit setom PV8215</t>
  </si>
  <si>
    <t>kompatibilen z obstoječim modulom AW-800PA ter monitorji Nihon Kohden</t>
  </si>
  <si>
    <t xml:space="preserve">Temperaturni senzor </t>
  </si>
  <si>
    <t>Lastnost in kakovost kot temperaturni senzor PV4046</t>
  </si>
  <si>
    <t>40.</t>
  </si>
  <si>
    <t xml:space="preserve">podsklop: KATETER ZA POOPERATIVNO ZDRAVLJENJE BOLEČINE </t>
  </si>
  <si>
    <t xml:space="preserve">KATETER ZA POOPERATIVNO ZDRAVLJENJE BOLEČINE </t>
  </si>
  <si>
    <t>Kateter v setu,  2,5 cm perforirani del, število lukenj: 6, celotna dolžina katetra: 37,5 cm</t>
  </si>
  <si>
    <t xml:space="preserve">Vsebina seta:
- Kateter 
- Uvajalna igla ustrezne dolžine (peel - away sistem)
- Prozoren samolepilni obliž za fiksacijo katetra
- Dodaten samolepilni obliž za fiksacijo katetra (funkcionalno in kakovosto enakovreden kot Grip-lok Zefon velikosti 9 x 3.5 cm)
- 4 nalepke za beleženje podatkov
</t>
  </si>
  <si>
    <t>Kateter mora biti narejen iz Pebax materiala, brez latexa in DEPH, odporen na prepogibanje. Premer posamezne odprtine za doziranje zdravila do 0,05 mm. Kateter mora zagotavjati enokameren pretok zdravila v celotni dolžini perforiranega dela katetra.</t>
  </si>
  <si>
    <t>Kateter v setu, 7,5 cm perforirani del, število lukenj: 19, celotna dolžin katetra: 42,5 cm</t>
  </si>
  <si>
    <t>Kateter v setu,  15 cm perforirani del, število lukenj: 40, celotna dolžina katetra: 50 cm</t>
  </si>
  <si>
    <t>Kateter v setu,  22,5 cm perforirani del, število lukenj 40, celotna dolžina katetra: 57,5 cm</t>
  </si>
  <si>
    <t>Kateter v setu, 30 cm perforirani del, število lukenj 40, celotna dolžina katetra: 65 cm</t>
  </si>
  <si>
    <t>II.</t>
  </si>
  <si>
    <t>SONDE IN DRENI</t>
  </si>
  <si>
    <t>podsklop: CEVKA ČREVESNA</t>
  </si>
  <si>
    <t>CEVKA ČREVESNA</t>
  </si>
  <si>
    <t>CEVKA ČREVESNA CH 17-19, 40CM</t>
  </si>
  <si>
    <t>PVC</t>
  </si>
  <si>
    <t>2 očesi</t>
  </si>
  <si>
    <t>CEVKA ČREVESNA CH 21-23, 40CM</t>
  </si>
  <si>
    <t>CEVKA ČREVESNA CH 27-28, 40CM</t>
  </si>
  <si>
    <t>CEVKA ČREVESNA CH 29-30, 40CM</t>
  </si>
  <si>
    <t>podsklop: DREN ABDOMINALNI</t>
  </si>
  <si>
    <t>DREN ABDOMINALNI</t>
  </si>
  <si>
    <t xml:space="preserve">DREN ABDOMINALNI  CH15, </t>
  </si>
  <si>
    <t xml:space="preserve">silikon, z vrečko 500ml z nepovratnim ventilom, s kontrastno Rtg črto, z atravmatsko konico in stranskimi odprtinami, dolžina 1m </t>
  </si>
  <si>
    <t xml:space="preserve">DREN ABDOMINALNI  CH26 </t>
  </si>
  <si>
    <t xml:space="preserve">DREN ABDOMINALNI  CH30, </t>
  </si>
  <si>
    <t xml:space="preserve">DREN ABDOMINALNI  CH33 </t>
  </si>
  <si>
    <t xml:space="preserve"> silikon, z vrečko 500ml z nepovratnim ventilom, s kontrastno Rtg črto, z atravmatsko konico in stranskimi odprtinami, dolžina 1m </t>
  </si>
  <si>
    <t>DREN ABDOMINALNI  CH20</t>
  </si>
  <si>
    <t>DREN ABDOMINALNI  CH24</t>
  </si>
  <si>
    <t>podsklop: DREN SILIKON</t>
  </si>
  <si>
    <t>DREN SILIKON</t>
  </si>
  <si>
    <t>DREN OKROGEL CH15</t>
  </si>
  <si>
    <t>silikon, z Rtg črto in konektom za priključitev na rezervoar</t>
  </si>
  <si>
    <t>silikon, z Rtg črto, s trokarjem 3/16 in konektom za priključitev na rezervoar</t>
  </si>
  <si>
    <t>DREN PLOŠČAT 7MM</t>
  </si>
  <si>
    <t>silikon, s konektom za priključitev na rezervoar</t>
  </si>
  <si>
    <t>silikon, s trokarjem 3/16 in konektom za priključitev na rezervoar</t>
  </si>
  <si>
    <t>podsklop: DREN TORAKALNI S TROKARJEM</t>
  </si>
  <si>
    <t>DREN TORAKALNI S TROKARJEM</t>
  </si>
  <si>
    <t>dren torakalni s trokarjem CH 20</t>
  </si>
  <si>
    <t>prozoren, PVC, termosenzitiven, na vodilu z ostro trokar konico za perkutano  drenažo, atravmatsko oblikovan distalni del z odprtinami, proksimalni del lijakasto oblikovan za konektiranje na drenažni sistem</t>
  </si>
  <si>
    <t>dren torakalni s trokarjem CH 24</t>
  </si>
  <si>
    <t>DREN TORAKALNI S TROKARJEM, CH 16</t>
  </si>
  <si>
    <t xml:space="preserve">podsklop: DREN REDON </t>
  </si>
  <si>
    <t xml:space="preserve">DREN REDON </t>
  </si>
  <si>
    <t>DREN REDON CH10</t>
  </si>
  <si>
    <t>PVC, s kontrastno Rtg črto in oznako za globino vstavitve, odprt vrh in stranske perforacije, dolžina drena 50cm, dolžina perforacij do 15 cm</t>
  </si>
  <si>
    <t>DREN REDON CH12</t>
  </si>
  <si>
    <t>DREN REDON CH14</t>
  </si>
  <si>
    <t>DREN REDON CH16</t>
  </si>
  <si>
    <t>podsklop: DREN REDON MINI</t>
  </si>
  <si>
    <t>DREN REDON MINI</t>
  </si>
  <si>
    <t>DREN REDON CH6</t>
  </si>
  <si>
    <t>set redon, dren z iglo in zbiralnikom</t>
  </si>
  <si>
    <t>DREN REDON CH8</t>
  </si>
  <si>
    <t xml:space="preserve">podsklop: DRENI RAZNI </t>
  </si>
  <si>
    <t xml:space="preserve">DRENI RAZNI </t>
  </si>
  <si>
    <t>DREN PENROSE 6 X 30CM</t>
  </si>
  <si>
    <t xml:space="preserve">sterilen, lateks, </t>
  </si>
  <si>
    <t>DREN T PO KEHRU CH 20</t>
  </si>
  <si>
    <t>sterilen, latex ali fukcionalno in kakovostno najmanj enakovreden material, dolžina 50cm</t>
  </si>
  <si>
    <t>DREN T PO KEHRU CH 3</t>
  </si>
  <si>
    <t>DREN T PO KEHRU CH4</t>
  </si>
  <si>
    <t>podsklop: SET DRENAŽNI</t>
  </si>
  <si>
    <t>SET DRENAŽNI</t>
  </si>
  <si>
    <t>SET DRENAŽNI 200ML</t>
  </si>
  <si>
    <t>Plastenka z vakuum indikatorjem in stiščkom ter povezovalno cevjo dolžine 125 cm  s stiščkom in stopničastim konektom za drene od Ch 6 do ch 18, large-lok povazava med cevjo in plastenko</t>
  </si>
  <si>
    <t>SET DRENAŽNI 400ML</t>
  </si>
  <si>
    <t>PLASTENKA  200ML</t>
  </si>
  <si>
    <t>plastenka z vakuum indikatorjem in stiščkom, z large-lok povezavo med cevjo in plastenko</t>
  </si>
  <si>
    <t>PLASTENKA 400ML</t>
  </si>
  <si>
    <t>podsklop: CEVI IN SETI YANKAUER</t>
  </si>
  <si>
    <t>CEVI IN SETI YANKAUER</t>
  </si>
  <si>
    <t>CEV YANKAUER S POD.CEVJO 3,0M, A25</t>
  </si>
  <si>
    <t>Cev z nastavkom Yankauer, antistatična, z gladko notranjo površino, onemogoča adhezijo strdkov in ne knika, notr.premer cevi je 7,0mm, dolžina cevi je 300cm, z razširjenim lijakakstim nastavkom, dolžina aspiracijskega nastavka je 25cm, kapaciteta sesanja »standard-medium«.Nastavek ima centralno odprtino z gladko atravmatsko konico ter štiri stranske luknjice,ki so različno oddaljene od centralne 
odprtine.</t>
  </si>
  <si>
    <t xml:space="preserve">SET YANKAUER CH30 8MM </t>
  </si>
  <si>
    <t xml:space="preserve">Cev z nastavkom Yankauer, notranji prem.asp.nastavka  8mm, s 4 stranskimi odprtinami, nastavek rahlo upog. z ročnikom pritrjenim na  povezovalno cev z lijakastim nastavkom ,  dolžine najmanj 2m </t>
  </si>
  <si>
    <t xml:space="preserve">SET YANKAUER CH25 , </t>
  </si>
  <si>
    <t xml:space="preserve">Cev z nastavkom Yankaver, notranji prem.asp.nastavka 6mm, s 4 stranskimi odprtinami in fino konico premera 4mm, nastavek rahlo upog. z ročnikom pritrjenim na  povezovalno cev z lijakastim nastavkom ,  dolžine najmanj 2m </t>
  </si>
  <si>
    <t>podsklop: ASPIRATOR ZA ILEUS</t>
  </si>
  <si>
    <t>ASPIRATOR ZA ILEUS</t>
  </si>
  <si>
    <t>Set cev za nastavkom,sterilen, posamično pakiran</t>
  </si>
  <si>
    <t>Funkcionalno in kakovostno enakovredno kot Kendall, kat.št. 1180 508515</t>
  </si>
  <si>
    <t>NASTAVEK ZA ASPIRATOR ZA ILEUS</t>
  </si>
  <si>
    <t>nastavek za aspirator za ileus, sterilen</t>
  </si>
  <si>
    <t xml:space="preserve">podsklop: CEV POVEZOVALNA ZA ASPIRATOR </t>
  </si>
  <si>
    <t xml:space="preserve">CEV POVEZOVALNA ZA ASPIRATOR </t>
  </si>
  <si>
    <t>CEV POVEZOVALNA ASPIRACIJSKA</t>
  </si>
  <si>
    <t>PVC cev, povezovalna, prozorna z razširitvami na 90-100cm, premer zun.7 mm, notr.5mm, dolžina 30m v roli</t>
  </si>
  <si>
    <t>CEV POVEZOVALNA ASPIRACIJSKA, 7mm x 180cm</t>
  </si>
  <si>
    <t>PVC cev, povezovalna, prozorna z razširitvami na konceh</t>
  </si>
  <si>
    <t>sterilna</t>
  </si>
  <si>
    <t xml:space="preserve">podsklop: GASTROSTOMA </t>
  </si>
  <si>
    <t xml:space="preserve">GASTROSTOMA </t>
  </si>
  <si>
    <t>SET ZA PERKUTANO GASTROSTOMO CH15</t>
  </si>
  <si>
    <t>Funkcionalno in kakovostno enakovredno kot Fresenius, kat.št. 7901111</t>
  </si>
  <si>
    <t xml:space="preserve">SET ZA PERKUTANO GASTROSTOMO CH20 </t>
  </si>
  <si>
    <t>Funkcionalno in kakovostno enakovredno kot Fresenius, kat.št. 775131</t>
  </si>
  <si>
    <t>SONDA ZA GASTROSTOMO CH18</t>
  </si>
  <si>
    <t>sonda za gastrostomo, silikon, Y konekt nastavek CH 18, sterilna</t>
  </si>
  <si>
    <t>Funkcionalno in kakovostno enakovredno kot Kendall, kat.št. 8884 720189</t>
  </si>
  <si>
    <t>SONDA ZA GASTROSTOMO CH20</t>
  </si>
  <si>
    <t>sonda za gastrostomo, silikon, Y konekt nastavek CH 20, sterilna</t>
  </si>
  <si>
    <t>Funkcionalno in kakovostno enakovredno kot Kendall, kat.št. 8884 720205</t>
  </si>
  <si>
    <t>SONDA ZA GASTROSTOMO CH22</t>
  </si>
  <si>
    <t>sonda za gastrostomo, silikon, Y konekt nastavek CH 22, sterilna</t>
  </si>
  <si>
    <t>Funkcionalno in kakovostno enakovredno kot Kendall, kat.št. 8884 720221</t>
  </si>
  <si>
    <t>SONDA ZA GASTROSTOMO CH24</t>
  </si>
  <si>
    <t>sonda za gastrostomo, silikon, Y konekt nastavek CH 24, sterilna</t>
  </si>
  <si>
    <t>Funkcionalno in kakovostno enakovredno kot Kendall, kat.št. 8884 720247</t>
  </si>
  <si>
    <t>podsklop: JEJUNOSTOMA</t>
  </si>
  <si>
    <t>JEJUNOSTOMA</t>
  </si>
  <si>
    <t>SET ZA JEJUNOSTOMO</t>
  </si>
  <si>
    <t>Funkcionalno in kakovostno enakovredno kot Kendall, kat.št. 1180263004</t>
  </si>
  <si>
    <t>podsklop: CISTOSTOMA</t>
  </si>
  <si>
    <t>CISTOSTOMA</t>
  </si>
  <si>
    <t>SET ZA SUBPUBIČNO CITOSTOMO</t>
  </si>
  <si>
    <t>Funkcionalno in kakovostno enakovredno kot Braun, kat.št. 4440129</t>
  </si>
  <si>
    <t>podsklop: SISTEM ZA ENTERALNO PREHRANO</t>
  </si>
  <si>
    <t>SISTEM ZA ENTERALNO PREHRANO</t>
  </si>
  <si>
    <t>SISTEM ZA ENTER.PREHRANO</t>
  </si>
  <si>
    <t>kot Abbott, kat.št. M223-B01</t>
  </si>
  <si>
    <t>kompatibilna z obstoječo črpalko ABBOTT</t>
  </si>
  <si>
    <t>PVC material</t>
  </si>
  <si>
    <t>podsklop: SISTEM ZA ENTERALNO PREHRANO, GRAVITY</t>
  </si>
  <si>
    <t>SISTEM ZA ENTERALNO PREHRANO, GRAVITY</t>
  </si>
  <si>
    <t>SISTEM ZA ENT. PREHRANO,GRAVITY</t>
  </si>
  <si>
    <t>set za enteralno prehrano z možnostjo aplikacije hrane, ki je pripravljena v kuhinji in ne samo industrijska prehrana;vsebuje vrečko, ki je graduirana, ima pokrov, cevko z nastavkom za na sondo, varovalni stišček, varovalno zapiralo z možnostjo prebrizgavanja sonde, sterilno pakiranje, brez lateksa</t>
  </si>
  <si>
    <t>funkcionalno in kakovostno enakovredno kot ABBOTT, kat.št. G993B01</t>
  </si>
  <si>
    <t>podsklop: SISTEM ZA HRANJENJE</t>
  </si>
  <si>
    <t>SISTEM ZA HRANJENJE</t>
  </si>
  <si>
    <t>SISTEM ZA HRANJENJE APPLIX</t>
  </si>
  <si>
    <t>kompatibilna z obstoječo črpalko APPLIX</t>
  </si>
  <si>
    <t xml:space="preserve"> kot kat.št. 7751711</t>
  </si>
  <si>
    <t xml:space="preserve">SISTEM ZA HRANJENJE APPLIX  </t>
  </si>
  <si>
    <t xml:space="preserve"> kot kat.št. 7751721</t>
  </si>
  <si>
    <t>SISTEM ZA HRANJENJE ENTEROPORT</t>
  </si>
  <si>
    <t>kompatibilna z obstoječo črpalko BRAUN</t>
  </si>
  <si>
    <t xml:space="preserve"> kot kat.št. 8721688</t>
  </si>
  <si>
    <t xml:space="preserve">SISTEM ZA HRANJENJE ENTEROPORT </t>
  </si>
  <si>
    <t xml:space="preserve"> kot kat.št. 8721734</t>
  </si>
  <si>
    <t>7751691</t>
  </si>
  <si>
    <t>Omogoča namestitev sistema na hrano v steklenici ali na vrečko</t>
  </si>
  <si>
    <t>podsklop: SONDA ZA HRANJENJE</t>
  </si>
  <si>
    <t>SONDA ZA HRANJENJE</t>
  </si>
  <si>
    <t xml:space="preserve">SONDA ZA HRANJENJE CH6, 35 CM    </t>
  </si>
  <si>
    <t>Funkcionalno in kakovostno enakovredno kot TIK, kat.št. 56165</t>
  </si>
  <si>
    <t>SONDA ZA HRANJENJE CH6, 50CM</t>
  </si>
  <si>
    <t>Funkcionalno in kakovostno enakovredno kot TIK, kat.št. 54862</t>
  </si>
  <si>
    <t>SONDA ZA HRANJENJE CH8, 50CM</t>
  </si>
  <si>
    <t>Funkcionalno in kakovostno enakovredno kot TIK, kat.št. 54863</t>
  </si>
  <si>
    <t>podsklop: SONDA NAZOGASTRIČNA</t>
  </si>
  <si>
    <t>SONDA NAZOGASTRIČNA</t>
  </si>
  <si>
    <t>SONDA NAZOGASTRIČNA  8FR 90-92 CM</t>
  </si>
  <si>
    <t>Poliuretanska, 2 stranski očesi, radiopačna</t>
  </si>
  <si>
    <t>Funkcionalno in kakovostno enakovredno kot Abbott, kat.št. 471</t>
  </si>
  <si>
    <t>SONDA NAZOGASTRIČNA 12FR 114CM</t>
  </si>
  <si>
    <t>Funkcionalno in kakovostno enakovredno kot Abbott, kat.št. 475</t>
  </si>
  <si>
    <t>SONDA NAZOGASTRIČNA 14FR 91CM</t>
  </si>
  <si>
    <t>Funkcionalno in kakovostno enakovredno kot Abbott, kat.št. 477</t>
  </si>
  <si>
    <t>SONDA NAZOGASTRIČNA CH6 50CM</t>
  </si>
  <si>
    <t>Poliuretanska, 2 stranski očesi, radiopačna, trajna sonda - za 3 mesece</t>
  </si>
  <si>
    <t>Funkcionalno in kakovostno enakovredno kot FRESENIUS, kat.št. 7980961</t>
  </si>
  <si>
    <t>podsklop: SONDA SALEM</t>
  </si>
  <si>
    <t>SONDA SALEM</t>
  </si>
  <si>
    <t>SONDA SALEM PUR CH 14, dolžina od 110-114 cm</t>
  </si>
  <si>
    <t>Funkcionalno in kakovostno enakovredno kot Kendall 1180-264523</t>
  </si>
  <si>
    <t>podsklop: SONDA ŽELODČNA</t>
  </si>
  <si>
    <t>SONDA ŽELODČNA</t>
  </si>
  <si>
    <t>SONDA ŽELODČNA CH 12  80 CM</t>
  </si>
  <si>
    <t>Pvc material, 2 očesi</t>
  </si>
  <si>
    <t>SONDA ŽELODČNA CH 14 80CM</t>
  </si>
  <si>
    <t>SONDA ŽELODČNA CH 16 80CM</t>
  </si>
  <si>
    <t>SONDA ŽELODČNA CH 18 80CM</t>
  </si>
  <si>
    <t>podsklop: CEVI IN SONDE - ORL ODD.</t>
  </si>
  <si>
    <t>CEVI IN SONDE - ORL ODD.</t>
  </si>
  <si>
    <t>CEV ZA ASPIRACIJO 3,0X150MM</t>
  </si>
  <si>
    <t>kovinska cev, dolžina 150mm, lumen 3mm, ravna cev, možnost sterilizacije</t>
  </si>
  <si>
    <t>Funkcionalno in kakovostno enakovredno kot MEDIPLAST, kat.št. 6066501030</t>
  </si>
  <si>
    <t>CEV ZA ASPIRACIJO 4,0 X 150 MM</t>
  </si>
  <si>
    <t>kovinska cev, dolžina 150mm, lumen 4mm, ravna cev, možnost sterilizacije</t>
  </si>
  <si>
    <t>Funkcionalno in kakovostno enakovredno kot MEDIPLAST, kat.št. 6066501040</t>
  </si>
  <si>
    <t xml:space="preserve">podsklop: SISTEM ZA MERJENJE IAP </t>
  </si>
  <si>
    <t xml:space="preserve">SISTEM ZA MERJENJE IAP </t>
  </si>
  <si>
    <t>Priključek za merjenje IAP preko urinskega katetra,Ch 18</t>
  </si>
  <si>
    <t>Funkcionalno in kakovostno enakovredno kot TIK, kat.št. 55410</t>
  </si>
  <si>
    <t>podsklop: VREČKA ZA DRENAŽO</t>
  </si>
  <si>
    <t>VREČKA ZA DRENAŽO</t>
  </si>
  <si>
    <t>Vrečka za žolčno drenažo 1,5L</t>
  </si>
  <si>
    <t>vrečka je graduirana z natančnimi oznakmi, ima 80cm dolgo cev z LL navojem za univerzalen priklop na katetre za punkcije, sterilno, brez lateksa; volumen 1500ml</t>
  </si>
  <si>
    <t>Funkcionalno in kakovostno enakovreden kot INWAY, kat.št. 24008</t>
  </si>
  <si>
    <t xml:space="preserve">Vrečka za žolčno drenažo 2 l </t>
  </si>
  <si>
    <t>vrečka je graduirana z natančnimi oznakmi, ima 80cm dolgo cev z LL navojem, konektor za T-dren, sterilno, brez lateksa; volumen 2000ml</t>
  </si>
  <si>
    <t>Funkcionalno in kakovostno enakovreden kot INWAY, kat.št. 24022</t>
  </si>
  <si>
    <t>III.</t>
  </si>
  <si>
    <t>INFUZIJSKI IN TRANSFUZIJSKI SISTEMI</t>
  </si>
  <si>
    <t>podsklop: SISTEM TRANSFUZIJSKI</t>
  </si>
  <si>
    <t>SISTEM TRANSFUZIJSKI</t>
  </si>
  <si>
    <t>SISTEMI TRANSFUZIJSKI</t>
  </si>
  <si>
    <t>ISO standard 1135-4z dvokanalno iglo, noben del sistema ne sme vsebovati lateksa, filter za delce je velik 200 mikronov (+,- 10%), dolžina 150 do 200 cm, nastavek LL, zagotovljeno sterilno pakiranje, enostavno odpiranje, enkratna uporaba, atoksično,apirogeno, z zračnim filtrom in regulatorjem pretoka;prehod med cevjo in nastavkom za priključitev na iv.kn mora biti fiksiran brez možnosti dekonjektiranja; stišček za reguliranje hitrosti primerne velikosti (5mm ali več)</t>
  </si>
  <si>
    <t>podsklop: SISTEM INFUZIJSKI ZA KEMOTERAPIJO</t>
  </si>
  <si>
    <t>SISTEM INFUZIJSKI ZA KEMOTERAPIJO</t>
  </si>
  <si>
    <t>ZAPRT KRATEK SISTEM ZA KEMOTERAPIJO Z BREZIGELNIM KONEKTOM</t>
  </si>
  <si>
    <t>Zaprt sistem z dvokanalno iglo, brez PVC in lateksa, igla za varno zbadanje ter kompatibilnost z dimenzijo vrečke ali steklenice za zbadanje, 0,2 mikronski zračni filter s pokrovom. Konekt za dostop brez igle, brez nepovratne valvule, ustrezati mora specfikaciji za konekt. Stišček za zapiranje na klik, dolžina sistema med 40-43 cm, 2 priključka, navoj, zamašek s hidrofobnim filtrom in nepovratno valvulo</t>
  </si>
  <si>
    <t>Sistem mora ustrezati specifikaciji za konekt za dostop brez igle, in sicer: Podaljšek mora imeti na koncu hidrofobni filter, da se tekočina napolne le do konca podaljška,  mora imeti sponko za zapiranje, preko brezigelnega  konekta se dodaja želena tekočina; brezigelni konekt ne sme omogočati preboda z iglo, polnitveni volumen je lahko največ 0,04ml, premik krvi nevtralen največ 0,02ml, konekt uporaben za 7 dni, površina konekta, kjer se razkužuje mora biti popolnoma ravna, omogočati mora kontinuirano in intermitentno dovajanje tekočin.</t>
  </si>
  <si>
    <t>Funkcionalno enakovreden kot 011-H1702, proizvajalca ICU</t>
  </si>
  <si>
    <t>GRAVITACIJSKI INFUZIJSKI SISTEM S TREMI KONEKTI ZA DOSTOP BREZ IGLE</t>
  </si>
  <si>
    <t>Dvokanalna igla za varno zbadanje ter kompatibilnost z dimenzijo vrečke ali steklenice za zbadanje, 0,2 mikronski zračni filter s pokrovom, brez lateksa , kapljalna komora z mehkejšo prozorno steno, dolga 5-8 cm, s 15 mikronskim filtrom, s hitro in enostavno polnitvijo ter mora omogočati nadzor pretoka tekočine, sistem mora omogočati konstanten pretok tekočine, brez nihanja pritiskov;  dva konekta za dostop brez igle, morata biti brez zamaška, brez nepovratne valvule in locirana med dvokanalno iglo in kapalno komoro, tretji konekt za dostop brez igle mora biti tudi brez zamaška in nepovratne valvule, mora biti lociran na spodnjem delu sistema, 10 cm od priključka na pacienta. Spodnji del sistema (10cm), med priključkom na pacienta in konektom brez igle, mora imeti fotosenzibilno zaščito. Priključek na pacienta mora imeti hidrofobni filter, zamašek in LL navoj.Dolžina sistema mora biti med 160in 165 cm.Za zapiranje pretoka morata biti dva stiščka, ki omogočata enoročno zapiranje; prvi na klik, lociran med dvokanalno iglo in konektom za dostop brez igle, drugi stišček z zapiranjem na kolesce, mora biti lociran med kapljalno komoro in priključkom na pacienta</t>
  </si>
  <si>
    <t>sistem mora ustrezati specifikaciji za konekt za dostop brez igle</t>
  </si>
  <si>
    <t>podsklop: SISTEM INFUZIJSKI (I)</t>
  </si>
  <si>
    <t>SISTEM INFUZIJSKI (I)</t>
  </si>
  <si>
    <t>SISTEM INFUZIJSKI ZA MERJENJE CVP</t>
  </si>
  <si>
    <t>ISO standard 8536-4, možnost merjenja CVP s tremi regulatorji, noben del ne sme vsebovati lateksa,dolžine 230 do 250 cm, manometrska cev mora biti zračena preko bakteriološkega filtra, zagotovljeno sterilno pakiranje,apirogeno, enostavno odpiranje, filter za delce....., kompatibilno z  manometrsko skalo Merilo Medifix, kat.št.4279913, proizv. BBraun</t>
  </si>
  <si>
    <t>PODALJŠEK ZA HOT – LINE SISTEM</t>
  </si>
  <si>
    <t>kompatibilen z infuzijskim sistemom za  HOTLINE</t>
  </si>
  <si>
    <t>kot Smiths portex, kat.št. PC 8</t>
  </si>
  <si>
    <t>SISTEMI INFUZIJSKI  ZA GRETJE TEKOČIN</t>
  </si>
  <si>
    <t>ISO standard 8536-4 , vzdržati mora temperaturo cca 40*C, noben del sistema ne sme vsebovati lateksa, zunanja cevka mora imeti priključek za dotok in odtok vode, ki ustreza priključkom na ustrezne aparate</t>
  </si>
  <si>
    <t>Sistem mora biti kompatibilen z HOTLINE črpalko za gretje tekočin.</t>
  </si>
  <si>
    <t xml:space="preserve">SISTEM ZA NAT.DOZIRANJE </t>
  </si>
  <si>
    <t xml:space="preserve">Sistem ne sme vsebovati lateksa, natančni regulator pretoka tekočine s skalo- ml/h (od 0- 250), intergriran v gravitacijsko infuzijsko napravo, zračni filter 15 mikronov, natančna hitrost pretoka(odstopanja  5-10%), igla ustrezne ostrine in debeline za infudiranje tekočin, enostaven za odpiranje, dolžine 150 cm, konekt za popolno zaprtje sistema, </t>
  </si>
  <si>
    <t>Funkcionalno in kakovostno enakovredno kot BRAUN, kat. št. 4061209</t>
  </si>
  <si>
    <t>FILTER ZA INFUZIJO</t>
  </si>
  <si>
    <t>filter brez lateksa, LL navoj, bakterijski filter 1,2 mikrona, volumen 3,4 ml, uporabnost do 24, omogočati mora datumsko oznako nastavitve filtra na samem filtru</t>
  </si>
  <si>
    <t>Funkcionalno in kakovostno enakovredno kot BRAUN, kat. št. 4099702</t>
  </si>
  <si>
    <t>MANOMETRSKA SKALA ZA CVP</t>
  </si>
  <si>
    <t>Oznaka od +35 do -15 h20. Kazalec gibljiv v obe smeri , nelomljiva plastika, možnost večkratne uporabe, z dvema fiksacijama. Funkcionalno in kakovostno enakovredna kot manometrska skala Merilo Medifix, kat.št.4279913, proizv. BBraun</t>
  </si>
  <si>
    <t>kompatibilna z sistemom infuzijskim za merjenje CVP-ja</t>
  </si>
  <si>
    <t>podsklop: SISTEM INFUZIJSKI (II)</t>
  </si>
  <si>
    <t>SISTEM INFUZIJSKI (II)</t>
  </si>
  <si>
    <t>SISTEM INFUZIJSKI, STANDARDNI</t>
  </si>
  <si>
    <t>SO standard 8536-4z dvokanalno iglo,noben del sistema ne sme vsebovati lateksa, bakterijsko zračni filter za delce, dolg 150 do 200cm, nastavek LL, kakovosten regulator pretoka, omogoča naj fiksacijo infuzijske cevi na regulatorju pretoka</t>
  </si>
  <si>
    <t>Funkcionalno in kakovostno enakovreden kot BRAUN, kat.št. 4062957</t>
  </si>
  <si>
    <t xml:space="preserve">SISTEMI INFUZIJSKI Z ZRAČNO MEMBRANO </t>
  </si>
  <si>
    <t xml:space="preserve"> infuzijski sistem z dvokanalno iglo; noben del sistema ne sme vsebovati lateksa; filter za delce 15 mikronov;  dolžina 180 do 200cm, nastavek LL z zaščitnim zamaškom z membrano, ki preprečuje izgubo tekočine iz sistema ob odzračevanju, stišček omogoča fiksacijo sistema  in shranjevanje dvokanalne igle</t>
  </si>
  <si>
    <t>Funkcionalno in kakovostno enakovreden kot BRAUN, kat.št. 4063000</t>
  </si>
  <si>
    <t>SISTEMI INFUZIJSKI Z NEPOVRATNO VALVULO</t>
  </si>
  <si>
    <t xml:space="preserve">  infuzijski sistem z dvokanalno iglo; noben del sistema ne sme vsebovati lateksa; filter za delce 15 mikronov;  dolžina 180 do 200cm, nastavek LL z zaščitnim zamaškom z membrano, ki preprečuje izgubo tekočine iz sistema ob odzračevanju; nastavek LL ima vgrajeno nepovratno valvulo, stišček omogoča fiksacijo sistema  in shranjevanje dvokanalne igle</t>
  </si>
  <si>
    <t>Funkcionalno in kakovostno enakovreden kot BRAUN, kat.št. 4063001</t>
  </si>
  <si>
    <t>podsklop: PODALJŠKI IN PRIKLJUČKI ZA INFUZIJSKE SISTEME</t>
  </si>
  <si>
    <t>PODALJŠKI IN PRIKLJUČKI ZA INFUZIJSKE SISTEME</t>
  </si>
  <si>
    <t>T PODALJŠEK Z BREZIGELNIM KONEKTOM</t>
  </si>
  <si>
    <t>Dolžina podaljška13 cm, polnitveni volumen med 0,20 in 0,25 ml, za zapiranje venskih dostopov, omogoča dvojni dostop aplikacije tekočin, en stišček za zapiranje; uporaben za 7 dni</t>
  </si>
  <si>
    <t>Funkcionalno in kakovostno kot 011-CT-3306 proizvajalca  ICU</t>
  </si>
  <si>
    <t>PODALJŠKI ZA PERFUZOR</t>
  </si>
  <si>
    <t>Sistem ne sme vsebovati lateksa, fleksibilna cev dolžine 150-160 cm in premera 1,5 do 2,6 mm, zaščita za nastavke.</t>
  </si>
  <si>
    <t>VENTIL CLC2000 za intermitentne pretoke</t>
  </si>
  <si>
    <t>polnitveni volumen med 0,05 in 0,07 ml, pretok 235ml/min; za zapiranje venskih dostopov za intermitentne pretoke, za zapiranje  neaktivnih lumnov; uporaben za 7 dni</t>
  </si>
  <si>
    <t>Funkcionalno in kakovostno kot 011-CLC 2000, proizvajalca ICU</t>
  </si>
  <si>
    <t>trokanalni PODALJŠEK  s tremi brezigelnimi  konekti</t>
  </si>
  <si>
    <t xml:space="preserve">trokanalni podaljšek s tremi brezigelnimi konekti, ki preprečujejo kontaminacijo in iztekanje tekočin brez uporabe zamaškov in  omogoča tako injiciranje, kot aspiracijo. Sistem ne sme vsebovati lateksa, fleksibilna cev dolžine 15 cm + - 10%. Uporabnost 7 dni. </t>
  </si>
  <si>
    <t>Funkcionalno in kakovostno enakovreden kot BD, ref: 385164</t>
  </si>
  <si>
    <t>T PODALJŠEK S KONEKTOM</t>
  </si>
  <si>
    <t>za zapiranje IV kanil, dolžina 14cm, polnitveni volumen med 0,38 in 0,44 ml, omogoča dvojni dostop aplikacije tekočin, en stišček za zapiranje; uporabnost 7 dni.</t>
  </si>
  <si>
    <t>Funkcionalno in kakovostno enakovreden kot 011-CT-1103, proizvajalca ICU</t>
  </si>
  <si>
    <t>TROKANALNI PODALJŠEK S TREMI BREZIGELNIMI  KONEKTI</t>
  </si>
  <si>
    <t xml:space="preserve">Dolžina 15 cm, polnitveni volumen med 1,25 in 1,30 ml, vsak podaljšek ima svoj stišček klik za zapiranje različnih barv, uporabnost 7 dni </t>
  </si>
  <si>
    <t>Funkcionalno in kakovostno enakovreden kot 011-CU-1362, proizvajalca ICU</t>
  </si>
  <si>
    <t>Podaljšek s tremi konekti za dostop brez igle</t>
  </si>
  <si>
    <t>polnitveni volumen med 1,3 in 1,5 ml, 25cm. Konekti si sledijo v liniji, eden za drugim. Prvi konekt naj ima pretok v obe smeri, ostala dva konekta pa naj omogočata le injiciranje  tekočin; uporaben za 7 dni.</t>
  </si>
  <si>
    <t>Funkcionalno enakovreden kot 011-C4329, proizvajalca ICU</t>
  </si>
  <si>
    <t>Trokanalni podaljšek s tremi konekti in enim micro konektom za dostop brez igle</t>
  </si>
  <si>
    <t>Dolžina 28 cm, polnitveni volumen med 2,1 in 2,3 ml, s stiščki za zapiranje na klik, uporabnost 7dni</t>
  </si>
  <si>
    <t>Funkcionalno in kakovostno enakovreden kot 011-H2332, proizvajalca ICU</t>
  </si>
  <si>
    <t>DVOKANALNI PODALJŠEK  Z DVEMA BREZIGELNIMA KONEKTOMA</t>
  </si>
  <si>
    <t xml:space="preserve">dvokanalni podaljšek z dvema brezigelnima konektoma, ki preprečujeta kontaminacijo in iztekanje tekočin brez uporabe zamaškov in  omogoča tako injiciranje, kot aspiracijo. Sistem ne sme vsebovati lateksa, fleksibilna cev dolžine 15 cm + - 10%. Uporabnost 7 dni. </t>
  </si>
  <si>
    <t>funkcionalno in kakovostno kot Acacia ref. 385163</t>
  </si>
  <si>
    <t xml:space="preserve">Dvokanalni podaljšek z dvema Clave konektoma (brezigelnima konektoma), ki preprečujeta kontaminacijo in iztekanje tekočin brez uporabe zamaškov in 
omogoča tako injiciranje, kot aspiracijo.Sistem ne sme vsebovati lateksa, fleksibilna cev dolžine 13 cm + - 10%, polnitveni volumen med 0,77 in 0,82 ml. Uporabnost 7 dni.
</t>
  </si>
  <si>
    <t xml:space="preserve">Funkcionalno in kakovostno kot 2 CLAVE, ICU,  katološka št.:011-C2205 </t>
  </si>
  <si>
    <t>PETELINČEK 4-POTNI</t>
  </si>
  <si>
    <t>omogoča hkrati priključitev infuzij in natančno merjenje CVP-ja; sterilno pakiranje, ne vsebuje lateksa, zaščiten z CLAVE konekti je obstojen 7 dni</t>
  </si>
  <si>
    <t>Funkcionalno in kakovostno enakovreden kot kat.št. 56040, proizvajalca TIK</t>
  </si>
  <si>
    <t>PODALJŠEK SPIRALNI 150-200cm</t>
  </si>
  <si>
    <t>fleksibilna cev brez lateksa, zaradi spiralne oblike se ne dotika tal, dolžina 150-200cm, premer 3,2mm; zaščita za nastavke</t>
  </si>
  <si>
    <t>Funkcionalno in kakovostno enakovreden kot kat.št. 4090365, proizvajalca BRAUN</t>
  </si>
  <si>
    <t>PODALJŠEK  3-POTNI, dolžina podaljška 10-15cm</t>
  </si>
  <si>
    <t>tripotni konekt s podaljškom 10-15cm, uporaben pri citratni dializi, sterilen, brez lateksa, LL navoj</t>
  </si>
  <si>
    <t>Funkcionalno in kakovostno enakovreden kot kat.št. 4098102, proizvajalca BRAUN</t>
  </si>
  <si>
    <t>VMESNIK ZA DODAJANJE CISTOSTATIKOV</t>
  </si>
  <si>
    <t>polnitveni volumen 0,91 ml,  za dodajanje citostatika preko urinskega katetra v mehur</t>
  </si>
  <si>
    <t>Funkcionalno in kakovostno kot CH 3900, proizvajalca ICU</t>
  </si>
  <si>
    <t>SISTEM PRETOČNI</t>
  </si>
  <si>
    <t>sistem z dvema iglama, ki omogoča pretok tekočin iz ene steklenice v drugo</t>
  </si>
  <si>
    <t>podsklop: SISTEM INFUZIJSKI ZA ČRPALKO FRESENIUS</t>
  </si>
  <si>
    <t>SISTEM INFUZIJSKI ZA ČRPALKO FRESENIUS</t>
  </si>
  <si>
    <t>Sistem ne sme vsebovati lateksa, filter za delce 15 mikronov.</t>
  </si>
  <si>
    <t>Funkcionalno in kakovostno enakovreden kot FRESENIUS, kat.št. Z072910F</t>
  </si>
  <si>
    <t>kompatibilen z črpalko Fresenius</t>
  </si>
  <si>
    <t>podsklop: SISTEMI ZA ČRPALKO BRAUN</t>
  </si>
  <si>
    <t>SISTEMI ZA ČRPALKO BRAUN</t>
  </si>
  <si>
    <t xml:space="preserve">SISTEM TRANSFUZIJSKI </t>
  </si>
  <si>
    <t>kompatibilen s črpalko Braun</t>
  </si>
  <si>
    <t>Funkcionalno in kakovostno enakovredno kot BRAUN, kat.št. 8270066SP</t>
  </si>
  <si>
    <t>SISTEM INFUZIJSKI 250CM</t>
  </si>
  <si>
    <t>Funkcionalno in kakovostno enakovredno kot BRAUN, kat.št. 8700036SP</t>
  </si>
  <si>
    <t>SISTEM INFUZIJSKI 300CM</t>
  </si>
  <si>
    <t>Funkcionalno in kakovostno enakovredno kot BRAUN, kat.št. 8270350SP</t>
  </si>
  <si>
    <t>podsklop: SISTEM INFUZIJSKI ZA ČRPALKO ABBOTT</t>
  </si>
  <si>
    <t>SISTEM INFUZIJSKI ZA ČRPALKO ABBOTT</t>
  </si>
  <si>
    <t>SET VENTED ZA INF.ČRPALKO, A50</t>
  </si>
  <si>
    <t>Sistem mora biti kompatibilen s črpalko ABBOTT</t>
  </si>
  <si>
    <t>Funkcionalno in kakovostno enakovredno kot HOSPIRA, kat.št. E796A52</t>
  </si>
  <si>
    <t>podsklop: SISTEM ZA ČRPALKO IVAC</t>
  </si>
  <si>
    <t>SISTEM ZA ČRPALKO IVAC</t>
  </si>
  <si>
    <t>Funkcionalno in kakovostno enakovredno kot IVAC, kat.št. 59593 (590-598)</t>
  </si>
  <si>
    <t>podsklop: SISTEM ZA KLIZMO</t>
  </si>
  <si>
    <t>SISTEM ZA KLIZMO</t>
  </si>
  <si>
    <t>SISTEM ZA KLIZMO, A25</t>
  </si>
  <si>
    <t xml:space="preserve">Povezovalna cev, ki ima na eni strani stišček na zaklop,ki je kompatibilen z črevesno cevko, na drugi strani pa lijakast nastavek </t>
  </si>
  <si>
    <t>Funkcionalno in kakovostno kot TIK, REF 53750</t>
  </si>
  <si>
    <t>podsklop: MANŠETA ZA INFUDIRANJE</t>
  </si>
  <si>
    <t>MANŠETA ZA INFUDIRANJE</t>
  </si>
  <si>
    <t>MANŠETA ZA INFUDIRANJE 1000ML</t>
  </si>
  <si>
    <t xml:space="preserve">Omogočati mora 3000mmHg tlaka, kompatibilna  z infuzijsko vrečko 1000ml </t>
  </si>
  <si>
    <t>Funkcionalno in kakovostno enakovredno kot VITAL SIGNS, kat.št. IN900012</t>
  </si>
  <si>
    <t>MANŠETA ZA INFUDIRANJE 500ML</t>
  </si>
  <si>
    <t xml:space="preserve">Omogočati mora 3000mmHg tlaka, kompatibilna  z infuzijsko vrečko 500ml </t>
  </si>
  <si>
    <t>Funkcionalno in kakovostno enakovredno kot VITAL SIGNS, kat.št. IN800012</t>
  </si>
  <si>
    <t xml:space="preserve">podsklop: SET MERILNI- PRIREJEN </t>
  </si>
  <si>
    <t xml:space="preserve">SET MERILNI- PRIREJEN </t>
  </si>
  <si>
    <t>SET MERILNI-ARTERIJSKI – enojni</t>
  </si>
  <si>
    <t>kompatibilen z obstoječim katetrom in z obstoječim monitorjem NIHON KOHDEN</t>
  </si>
  <si>
    <t>funkcionalen in kakovostno enakovredno kot pvb, kat.št. AGO-005H</t>
  </si>
  <si>
    <t>SET MERILNI-ARTERIJSKI – dvojni</t>
  </si>
  <si>
    <t>funkcionalen in kakovostno enakovredno kot pvb, kat.št. AGO-006H</t>
  </si>
  <si>
    <t>SET MERILNI- SWAN GANZ</t>
  </si>
  <si>
    <t>funkcionalen in kakovostno enakovredno kot pvb, kat.št. AGO-006</t>
  </si>
  <si>
    <t xml:space="preserve">podsklop: SISTEM ZA AVTOTRANSUZIJO </t>
  </si>
  <si>
    <t xml:space="preserve">SISTEM ZA AVTOTRANSUZIJO </t>
  </si>
  <si>
    <t>SET ZA VRAČANJE KRVI</t>
  </si>
  <si>
    <t>kat. št. ATLS24</t>
  </si>
  <si>
    <t>komaptibilen z aparatom AUTOLOG proizvajalca Medtronic</t>
  </si>
  <si>
    <t>SET ASPIRACIJSKI</t>
  </si>
  <si>
    <t>kat.št. BTZ25</t>
  </si>
  <si>
    <t xml:space="preserve">VREČKE ZA AUTOLOG </t>
  </si>
  <si>
    <t>kat.št. BT1000SC</t>
  </si>
  <si>
    <t>podsklop: SISTEM ZA SPIRANJE MEHURJA</t>
  </si>
  <si>
    <t>SISTEM ZA SPIRANJE MEHURJA</t>
  </si>
  <si>
    <t>sistem za spiranje mehurja</t>
  </si>
  <si>
    <t>enojni</t>
  </si>
  <si>
    <t>EMC4002A/7400011</t>
  </si>
  <si>
    <t>dvojni</t>
  </si>
  <si>
    <t>E5MC4007N</t>
  </si>
  <si>
    <t>podsklop: SISTEM ZA LIPOSUKCIJO</t>
  </si>
  <si>
    <t>SISTEM ZA LIPOSUKCIJO</t>
  </si>
  <si>
    <t>SISTEM INFILTRACIJSKI ZA LIPOMATIC</t>
  </si>
  <si>
    <t>Kot 1201- 8946 Euromi</t>
  </si>
  <si>
    <t>kompatibilno z aparatom VIBROLIPO</t>
  </si>
  <si>
    <t>CEV ZA LIPOMATIC</t>
  </si>
  <si>
    <t>Kot 1201 -4817 Euromi</t>
  </si>
  <si>
    <t>KOT 1201 -1780</t>
  </si>
  <si>
    <t>Podatki naročnika</t>
  </si>
  <si>
    <t>Naročnik:</t>
  </si>
  <si>
    <t>JN št.:</t>
  </si>
  <si>
    <t>Predmet JN:</t>
  </si>
  <si>
    <t>Obdobje priznane sposobnosti in usposobljenosti:</t>
  </si>
  <si>
    <t>Obdobje JN:</t>
  </si>
  <si>
    <t>Vrsta postopka JN:</t>
  </si>
  <si>
    <t>Okvirni sporazumi:</t>
  </si>
  <si>
    <t>Vrsta predmeta JN:</t>
  </si>
  <si>
    <t>Status:</t>
  </si>
  <si>
    <t>Splošna bolnišnica Novo mesto</t>
  </si>
  <si>
    <t>16-05/13</t>
  </si>
  <si>
    <t>KATETRI, SONDE IN DRENI, INFUZIJSKI IN TRANSFUZIJSKI SISTEMI</t>
  </si>
  <si>
    <t>1. POGODBENO OBDOBJE: 1.9.2013 - 31.8.2014</t>
  </si>
  <si>
    <t>odprt postopek</t>
  </si>
  <si>
    <t>Da, za obdobje od 1.9.2013 do 31.8.2016</t>
  </si>
  <si>
    <t>BLAGO</t>
  </si>
  <si>
    <t>Aplikacija Javna naročila, različica 1.8.19</t>
  </si>
  <si>
    <t>Podatki o ponudniku</t>
  </si>
  <si>
    <t>Naziv:</t>
  </si>
  <si>
    <t>Naslov:</t>
  </si>
  <si>
    <t>Identifikacijska številka za DDV:</t>
  </si>
  <si>
    <t>Telefon:</t>
  </si>
  <si>
    <t>Faks:</t>
  </si>
  <si>
    <t>Kontaktna oseba:</t>
  </si>
  <si>
    <t>Elektronski naslov:</t>
  </si>
  <si>
    <t>Strokovne zahteve naročnika</t>
  </si>
  <si>
    <t>Seznam razpisanega blaga za sklop:</t>
  </si>
  <si>
    <t>I.</t>
  </si>
  <si>
    <t xml:space="preserve">KATETRI </t>
  </si>
  <si>
    <t>*</t>
  </si>
  <si>
    <t>1.</t>
  </si>
  <si>
    <t>podsklop: KATETER URINSKI ENOPOTNI</t>
  </si>
  <si>
    <t>ZAPRT</t>
  </si>
  <si>
    <t>KATETER URINSKI ENOPOTNI</t>
  </si>
  <si>
    <t>EOB</t>
  </si>
  <si>
    <t>Zap. št.</t>
  </si>
  <si>
    <t>Naziv blaga</t>
  </si>
  <si>
    <t>Lastnost 1</t>
  </si>
  <si>
    <t>Lastnost 2</t>
  </si>
  <si>
    <t>Lastnost 3</t>
  </si>
  <si>
    <t>Lastnost 4</t>
  </si>
  <si>
    <t>EM</t>
  </si>
  <si>
    <t>Količina</t>
  </si>
  <si>
    <t>Št. vzorcev</t>
  </si>
  <si>
    <t>Var.</t>
  </si>
  <si>
    <t>Cena brez DDV za ponujeno pakiranje</t>
  </si>
  <si>
    <t>Št.enot (količina) v ponujenem pakiranju</t>
  </si>
  <si>
    <t>Veljavna cena brez DDV</t>
  </si>
  <si>
    <t>Popust</t>
  </si>
  <si>
    <t>Stopnja DDV</t>
  </si>
  <si>
    <t>Cena brez DDV</t>
  </si>
  <si>
    <t>Cena z DDV</t>
  </si>
  <si>
    <t>Vrednost brez DDV</t>
  </si>
  <si>
    <t>Vrednost z DDV</t>
  </si>
  <si>
    <t>Proizvajalec</t>
  </si>
  <si>
    <t>Ponudnikov naziv blaga</t>
  </si>
  <si>
    <t>Kataloška številka</t>
  </si>
  <si>
    <t>Opomba</t>
  </si>
  <si>
    <t/>
  </si>
  <si>
    <t>KATETER URINSKI ENOPOTNI NELATON  CH12</t>
  </si>
  <si>
    <t>KATETER URINSKI ENOPOTNI, iz PVC-ja za medicinsko uporabo ali funkcionalno in kakovostno najmanj enakovrednega  materiala, DEHP free, konica nelaton, dolžina 40-42 cm</t>
  </si>
  <si>
    <t>sterilen</t>
  </si>
  <si>
    <t>KOS</t>
  </si>
  <si>
    <t>KATETER URINSKI ENOPOTNI NELATON CH16</t>
  </si>
  <si>
    <t>KATETER URINSKI ENOPOTNI NELATON  CH14</t>
  </si>
  <si>
    <t>KATETER URINSKI  NELATON  CH14, 16-20CM</t>
  </si>
  <si>
    <t>KATETER URINSKI ENOPOTNI, iz PVC-ja za medicinsko uporabo ali funkcionalno in kakovostno najmanj enakovrednega  materiala, DEHP free, konica nelaton</t>
  </si>
  <si>
    <t>Skupaj:</t>
  </si>
  <si>
    <t>2.</t>
  </si>
  <si>
    <t>podsklop: KATETER URINSKI DVOPOTNI, konica Nelaton</t>
  </si>
  <si>
    <t>KATETER URINSKI DVOPOTNI, konica Nelaton</t>
  </si>
  <si>
    <t>Kateter urinski dvopotni CH 10</t>
  </si>
  <si>
    <t>KATETER URINSKI DVOPOTNI, silikoniziran lateks, balon 3-5 ml, konica nelaton, dve očesi razporejeni diagonalno oz. na način, ki preprečuje zamašitev, dolžina 28-32 cm</t>
  </si>
  <si>
    <t>Podatki, ki morajo biti natisnjeni na katetru so: velikost v CH in kapaciteta balona v ml. Pakiranje: dvojni sterilni omot, radiopačen</t>
  </si>
  <si>
    <t>Kateter urinski dvopotni CH 12</t>
  </si>
  <si>
    <t>KATETER URINSKI DVOPOTNI, silikoniziran lateks, balon 5-15 ml, konica nelaton, dve očesi razporejeni diagonalno oz. na način, ki preprečuje zamašitev, dolžina 40-42 cm</t>
  </si>
  <si>
    <t>Kateter urinski dvopotni CH 14</t>
  </si>
  <si>
    <t>Kateter urinski dvopotni CH 16</t>
  </si>
  <si>
    <t>Kateter urinski dvopotni CH 18</t>
  </si>
  <si>
    <t>Kateter urinski dvopotni CH 20</t>
  </si>
  <si>
    <t>Podatki, ki morajo biti natisnjeni na katetru so: velikost v CH in kapaciteta balona v ml. Pakiranje: dvojni sterilni omot,radiopačen</t>
  </si>
  <si>
    <t>kos</t>
  </si>
  <si>
    <t>Kateter urinski dvopotni CH 24</t>
  </si>
  <si>
    <t>3.</t>
  </si>
  <si>
    <t xml:space="preserve">podsklop: KATETER URINSKI DVOPOTNI, cilindrični, silikonski </t>
  </si>
  <si>
    <t xml:space="preserve">KATETER URINSKI DVOPOTNI, cilindrični, silikonski </t>
  </si>
  <si>
    <t>KATETER URINSKI, DVOPOTNI, SILIKONSKI  CH 10</t>
  </si>
  <si>
    <t>KATETER URINSKI, dvopotni, cilindrični, dolžina 28-32 cm, 100% silikon, balon 3 ml ali 5 ml, dve očesi razporejeni diagonalno oz. na način, ki preprečuje zamašitev</t>
  </si>
  <si>
    <t>KATETER URINSKI, DVOPOTNI, SILIKONSKI  CH 12</t>
  </si>
  <si>
    <t>KATETER URINSKI, dvopotni, cilindrični, dolžina 41cm (+,- 5%), 100% silikon, balon 5-15ml, dve očesi razporejeni diagonalno oz. na način, ki preprečuje zamašitev</t>
  </si>
  <si>
    <t>KATETER URINSKI, DVOPOTNI, SILIKONSKI  CH 14</t>
  </si>
  <si>
    <t>KATETER URINSKI, DVOPOTNI, SILIKONSKI  CH 16</t>
  </si>
  <si>
    <t>KATETER URINSKI, DVOPOTNI, SILIKONSKI  CH 18</t>
  </si>
  <si>
    <t>KATETER URINSKI, DVOPOTNI, SILIKONSKI  CH 20</t>
  </si>
  <si>
    <t>KATETER URINSKI, DVOPOTNI, SILIKONSKI  CH 22</t>
  </si>
  <si>
    <t>KATETER URINSKI, DVOPOTNI, SILIKONSKI  CH 24</t>
  </si>
  <si>
    <t>4.</t>
  </si>
  <si>
    <t>podsklop: KATETER URINSKI DVOPOTNI, silikonski, otroški</t>
  </si>
  <si>
    <t>KATETER URINSKI DVOPOTNI, silikonski, otroški</t>
  </si>
  <si>
    <t>KATETER URINSKI, DVOPOTNI, SILIKONSKI  CH 6</t>
  </si>
  <si>
    <t>KATETER URINSKI, dvopotni, z mandrenom, 100% silikon, balon 1,5 ml ali 3ml, CH 6</t>
  </si>
  <si>
    <t>Pakiranje: dvojni sterilni omot,radiopačen</t>
  </si>
  <si>
    <t>KATETER URINSKI, DVOPOTNI, SILIKONSKI  CH 8</t>
  </si>
  <si>
    <t>KATETER URINSKI, dvopotni, z mandrenom, 100% silikon, balon 3ml, CH 8</t>
  </si>
  <si>
    <t>5.</t>
  </si>
  <si>
    <t xml:space="preserve">podsklop: KATETER URINSKI DVOPOTNI, cilindrični </t>
  </si>
  <si>
    <t xml:space="preserve">KATETER URINSKI DVOPOTNI, cilindrični </t>
  </si>
  <si>
    <t>KATETER URINSKI, DVOPOTNI, CH 24</t>
  </si>
  <si>
    <t>KATETER URINSKI, dvopotni,silikoniziran latex, cilindrični, balon 5-10ml</t>
  </si>
  <si>
    <t>notranji lumen kot Kendall kat.št,1620-02, kompatibilen z vodilom</t>
  </si>
  <si>
    <t>6.</t>
  </si>
  <si>
    <t>podsklop: KATETER URINSKI DVOPOTNI, S TEMPARATURNIM SENZORJEM</t>
  </si>
  <si>
    <t>ODPRT</t>
  </si>
  <si>
    <t>KATETER URINSKI DVOPOTNI, S TEMPARATURNIM SENZORJEM</t>
  </si>
  <si>
    <t>KATETER URINSKI DVOPOTNI, S TEMPERATURNIM SENZORJEM CH 14</t>
  </si>
  <si>
    <t>Kateter urinski dvopotni, silikon (za dolgotrajno uporabo), s temperaturnim senzorjem, balon 5-10 ml, dolžina 40-44cm, konica z vsaj dvema očesoma</t>
  </si>
  <si>
    <t>kakovost kot RUESCH, kat.št. 179360</t>
  </si>
  <si>
    <t>kompatibilen z modulom AW-800PA in kablom C400-10, monitor-Nihon Kohden</t>
  </si>
  <si>
    <t>KATETER URINSKI DVOPOTNI, S TEMPERATURNIM SENZORJEM CH 16</t>
  </si>
  <si>
    <t>Kateter urinski dvopotni, silikon.(za dolgotrajno uporabo), s temperaturnim senzorjem, balon 5-15 ml, dolžina 40-42cm, konica z vsaj dvema očesoma</t>
  </si>
  <si>
    <t>kakovost kot SMITS PORTEX, kat.št. FC400-14</t>
  </si>
  <si>
    <t>Kateter urinski dvopotni, silikon.(za dolgotrajno uporabo), s temperaturnim senzorjem, balon 5-15 ml, dolžina 40-43cm, konica z vsaj dvema očesoma</t>
  </si>
  <si>
    <t>kakovost kot SMITS PORTEX, kat.št. FC400-16</t>
  </si>
  <si>
    <t>7.</t>
  </si>
  <si>
    <t>podsklop: KATETER URINSKI TRIPOTNI, silikonski</t>
  </si>
  <si>
    <t>KATETER URINSKI TRIPOTNI, silikonski</t>
  </si>
  <si>
    <t>KATET.BAL. 3-POTNI DUFOR CH20, balon 40-80ml,  dolžina 40-42cm</t>
  </si>
  <si>
    <t>irigacijski kateter s trojnim lumnom, dufour konico z 2 stranskima očescema</t>
  </si>
  <si>
    <t>Funkcionalno in kakovostno enakovreden kot Urovision kat. št. KW-502040-60</t>
  </si>
  <si>
    <t>silikon</t>
  </si>
  <si>
    <t>KATET.BAL. 3-POTNI DUFOR CH22, balon 40-80ml,  dolžina 40-42cm</t>
  </si>
  <si>
    <t>Funkcionalno in kakovostno enakovreden kot Urovision. kat. št. KW-502250-70</t>
  </si>
  <si>
    <t>KATET.BAL. 3-POTNI DUFOR CH24, balon 40-80ml,  dolžina 40-42cm</t>
  </si>
  <si>
    <t>Funkcionalno in kakovostno enakovreden kot Urovision kat. št. KW-502460-80</t>
  </si>
  <si>
    <t>KATET.BAL. 3-POTNI NELATON CH20, balon 30-80ml, dolžina 40-42cm</t>
  </si>
  <si>
    <t>irigacijski kateter s trojnim lumnom, nelaton konico z 2 stranskima očescema in s centralno odprtino</t>
  </si>
  <si>
    <t>Funkcionalno in kakovostno enakovreden kot Urovision kat. št. KW-472030-SL</t>
  </si>
  <si>
    <t>KATET.BAL. 3-POTNI NELATON CH22, balon 30-80ml, dolžina 40-42cm</t>
  </si>
  <si>
    <t>Funkcionalno in kakovostno enakovreden kot Urovision. kat. št. KW-472230-SL</t>
  </si>
  <si>
    <t>KATET.BAL. 3-POTNI NELATON CH18, balon 30-80ml, dolžina 40-42cm</t>
  </si>
  <si>
    <t>Funkcionalno in kakovostno enakovreden kot Urovision. kat. št. KW-471830-SL</t>
  </si>
  <si>
    <t>8.</t>
  </si>
  <si>
    <t>podsklop: KATETER URINSKI TRIPOTNI</t>
  </si>
  <si>
    <t>KATETER URINSKI TRIPOTNI</t>
  </si>
  <si>
    <t xml:space="preserve">KATET.BAL. 3-POTNI CILIND. CH18 </t>
  </si>
  <si>
    <t>KATETER URINSKI, tropotni, cilindrični, dolžina 40-42 cm, silikoniziran lateks, balon 30-50ml , dve očesi</t>
  </si>
  <si>
    <t>Funkcionalno in kakovostno enakovreden kot Ruesh, kat. št. 183430</t>
  </si>
  <si>
    <t xml:space="preserve">KATET.BAL. 3-POTNI CILIND. CH20 </t>
  </si>
  <si>
    <t xml:space="preserve">KATET.BAL. 3-POTNI CILIND. CH22 </t>
  </si>
  <si>
    <t xml:space="preserve">KATET.BAL. 3-POTNI CILIND. CH24 </t>
  </si>
  <si>
    <t xml:space="preserve">KATET.BAL. 3-POTNI DUFOR CH20 </t>
  </si>
  <si>
    <t>KATETER URINSKI, tropotni, konica Dufour, dolžina 40-42 cm, trda guma (naročnik nima posebnih zahtev glede barve gume) ali fukcionalno in kakovostno najmanj enakovreden material, balon 40-80ml</t>
  </si>
  <si>
    <t>Funkcionalno in kakovostno enakovredent kot Ruesh, kat. št. 204500</t>
  </si>
  <si>
    <t xml:space="preserve">KATET.BAL. 3-POTNI DUFOR CH22 </t>
  </si>
  <si>
    <t>Funkcionalno in kakovostno enakovreden kot Ruesh, kat. št. 204500</t>
  </si>
  <si>
    <t>KATET.BAL. 3-POTNI DUFOR CH24</t>
  </si>
  <si>
    <t>9.</t>
  </si>
  <si>
    <t>podsklop: KATETRI URETERNI</t>
  </si>
  <si>
    <t>KATETRI URETERNI</t>
  </si>
  <si>
    <t>KATETER URETER, CILINDR. CH3  223600</t>
  </si>
  <si>
    <t>KATETER URETERNI, s plastičnim mandrenom ali kovinskim mandrenom, brez balona,  69-70cm, moder, ch 3</t>
  </si>
  <si>
    <t xml:space="preserve">Funkcionalno in kakovostno enakovreden kot Ruesh, kat. št.223600 </t>
  </si>
  <si>
    <t>KATETER URETER, CILINDR. CH4  223606</t>
  </si>
  <si>
    <t>KATETER URETERNI s kovinskim mandrenom, brez balona, 69-70cm, siv, ch 4</t>
  </si>
  <si>
    <t>Funkcionalno in kakovostno enakovreden kot Ruesh, kat. št.223606</t>
  </si>
  <si>
    <t>KATETER URETER, CILINDR. CH5  223606</t>
  </si>
  <si>
    <t>KATETER URETERNI s kovinskim mandrenom, brez balona,  69-70cm, siv, ch 5</t>
  </si>
  <si>
    <t>KATETER URETER, CILINDR. CH6  223606</t>
  </si>
  <si>
    <t>KATETER URETERNI s kovinskim mandrenom, brez balona, 69-70cm, siv, ch 6</t>
  </si>
  <si>
    <t>10.</t>
  </si>
  <si>
    <t>podsklop: KATETER URETER STENT</t>
  </si>
  <si>
    <t>KATETER URETER STENT</t>
  </si>
  <si>
    <t xml:space="preserve">KATETER URETER STENT CH 4,8 28CM  </t>
  </si>
</sst>
</file>

<file path=xl/styles.xml><?xml version="1.0" encoding="utf-8"?>
<styleSheet xmlns="http://schemas.openxmlformats.org/spreadsheetml/2006/main">
  <numFmts count="1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00;"/>
    <numFmt numFmtId="173" formatCode="0.0000%"/>
    <numFmt numFmtId="174" formatCode="0.0%"/>
  </numFmts>
  <fonts count="7">
    <font>
      <sz val="10"/>
      <name val="Arial CE"/>
      <family val="0"/>
    </font>
    <font>
      <sz val="10"/>
      <color indexed="8"/>
      <name val="Arial"/>
      <family val="2"/>
    </font>
    <font>
      <b/>
      <sz val="14"/>
      <color indexed="8"/>
      <name val="Arial"/>
      <family val="2"/>
    </font>
    <font>
      <b/>
      <sz val="10"/>
      <color indexed="9"/>
      <name val="Arial"/>
      <family val="2"/>
    </font>
    <font>
      <b/>
      <sz val="10"/>
      <color indexed="8"/>
      <name val="Arial"/>
      <family val="2"/>
    </font>
    <font>
      <sz val="7"/>
      <color indexed="8"/>
      <name val="Small Fonts"/>
      <family val="2"/>
    </font>
    <font>
      <b/>
      <sz val="12"/>
      <color indexed="8"/>
      <name val="Arial"/>
      <family val="2"/>
    </font>
  </fonts>
  <fills count="5">
    <fill>
      <patternFill/>
    </fill>
    <fill>
      <patternFill patternType="gray125"/>
    </fill>
    <fill>
      <patternFill patternType="solid">
        <fgColor indexed="48"/>
        <bgColor indexed="64"/>
      </patternFill>
    </fill>
    <fill>
      <patternFill patternType="solid">
        <fgColor indexed="26"/>
        <bgColor indexed="64"/>
      </patternFill>
    </fill>
    <fill>
      <patternFill patternType="solid">
        <fgColor indexed="44"/>
        <bgColor indexed="64"/>
      </patternFill>
    </fill>
  </fills>
  <borders count="20">
    <border>
      <left/>
      <right/>
      <top/>
      <bottom/>
      <diagonal/>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horizontal="left" vertical="center"/>
      <protection/>
    </xf>
    <xf numFmtId="0" fontId="3" fillId="2" borderId="0">
      <alignment horizontal="left" vertical="center"/>
      <protection/>
    </xf>
    <xf numFmtId="0" fontId="1" fillId="0" borderId="0">
      <alignment horizontal="left" vertical="center"/>
      <protection/>
    </xf>
    <xf numFmtId="0" fontId="1" fillId="0" borderId="1">
      <alignment horizontal="left" vertical="center" wrapText="1"/>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77">
    <xf numFmtId="0" fontId="0" fillId="0" borderId="0" xfId="0" applyAlignment="1">
      <alignment/>
    </xf>
    <xf numFmtId="0" fontId="1" fillId="0" borderId="0" xfId="17">
      <alignment horizontal="left" vertical="center"/>
      <protection/>
    </xf>
    <xf numFmtId="0" fontId="5" fillId="0" borderId="0" xfId="17" applyFont="1" applyAlignment="1">
      <alignment horizontal="left" vertical="center"/>
      <protection/>
    </xf>
    <xf numFmtId="0" fontId="3" fillId="2" borderId="2" xfId="16" applyBorder="1">
      <alignment horizontal="left" vertical="center"/>
      <protection/>
    </xf>
    <xf numFmtId="0" fontId="3" fillId="2" borderId="3" xfId="16" applyBorder="1">
      <alignment horizontal="left" vertical="center"/>
      <protection/>
    </xf>
    <xf numFmtId="0" fontId="1" fillId="0" borderId="4" xfId="18" applyBorder="1" applyAlignment="1">
      <alignment horizontal="right" vertical="center" wrapText="1"/>
      <protection/>
    </xf>
    <xf numFmtId="0" fontId="4" fillId="0" borderId="5" xfId="18" applyFont="1" applyBorder="1">
      <alignment horizontal="left" vertical="center" wrapText="1"/>
      <protection/>
    </xf>
    <xf numFmtId="0" fontId="1" fillId="0" borderId="6" xfId="18" applyBorder="1" applyAlignment="1">
      <alignment horizontal="right" vertical="center" wrapText="1"/>
      <protection/>
    </xf>
    <xf numFmtId="0" fontId="4" fillId="0" borderId="7" xfId="18" applyFont="1" applyBorder="1">
      <alignment horizontal="left" vertical="center" wrapText="1"/>
      <protection/>
    </xf>
    <xf numFmtId="0" fontId="1" fillId="0" borderId="8" xfId="18" applyBorder="1" applyAlignment="1">
      <alignment horizontal="right" vertical="center" wrapText="1"/>
      <protection/>
    </xf>
    <xf numFmtId="0" fontId="4" fillId="0" borderId="9" xfId="18" applyFont="1" applyBorder="1" applyProtection="1">
      <alignment horizontal="left" vertical="center" wrapText="1"/>
      <protection locked="0"/>
    </xf>
    <xf numFmtId="0" fontId="4" fillId="3" borderId="5" xfId="18" applyFont="1" applyFill="1" applyBorder="1" applyProtection="1">
      <alignment horizontal="left" vertical="center" wrapText="1"/>
      <protection locked="0"/>
    </xf>
    <xf numFmtId="0" fontId="4" fillId="3" borderId="7" xfId="18" applyFont="1" applyFill="1" applyBorder="1" applyProtection="1">
      <alignment horizontal="left" vertical="center" wrapText="1"/>
      <protection locked="0"/>
    </xf>
    <xf numFmtId="0" fontId="4" fillId="3" borderId="9" xfId="18" applyFont="1" applyFill="1" applyBorder="1" applyProtection="1">
      <alignment horizontal="left" vertical="center" wrapText="1"/>
      <protection locked="0"/>
    </xf>
    <xf numFmtId="0" fontId="2" fillId="0" borderId="0" xfId="15">
      <alignment horizontal="left" vertical="center"/>
      <protection/>
    </xf>
    <xf numFmtId="0" fontId="3" fillId="2" borderId="10" xfId="16" applyBorder="1">
      <alignment horizontal="left" vertical="center"/>
      <protection/>
    </xf>
    <xf numFmtId="0" fontId="1" fillId="4" borderId="11" xfId="18" applyFill="1" applyBorder="1">
      <alignment horizontal="left" vertical="center" wrapText="1"/>
      <protection/>
    </xf>
    <xf numFmtId="0" fontId="1" fillId="4" borderId="12" xfId="18" applyFill="1" applyBorder="1">
      <alignment horizontal="left" vertical="center" wrapText="1"/>
      <protection/>
    </xf>
    <xf numFmtId="0" fontId="1" fillId="4" borderId="13" xfId="18" applyFill="1" applyBorder="1">
      <alignment horizontal="left" vertical="center" wrapText="1"/>
      <protection/>
    </xf>
    <xf numFmtId="0" fontId="1" fillId="0" borderId="14" xfId="18" applyBorder="1">
      <alignment horizontal="left" vertical="center" wrapText="1"/>
      <protection/>
    </xf>
    <xf numFmtId="0" fontId="1" fillId="0" borderId="14" xfId="18" applyBorder="1" applyAlignment="1">
      <alignment horizontal="center" vertical="center" wrapText="1"/>
      <protection/>
    </xf>
    <xf numFmtId="3" fontId="1" fillId="0" borderId="14" xfId="18" applyNumberFormat="1" applyBorder="1" applyAlignment="1">
      <alignment horizontal="right" vertical="center" wrapText="1"/>
      <protection/>
    </xf>
    <xf numFmtId="172" fontId="1" fillId="3" borderId="14" xfId="18" applyNumberFormat="1" applyFill="1" applyBorder="1" applyAlignment="1" applyProtection="1">
      <alignment horizontal="right" vertical="center" wrapText="1"/>
      <protection locked="0"/>
    </xf>
    <xf numFmtId="3" fontId="1" fillId="3" borderId="14" xfId="18" applyNumberFormat="1" applyFill="1" applyBorder="1" applyAlignment="1" applyProtection="1">
      <alignment horizontal="right" vertical="center" wrapText="1"/>
      <protection locked="0"/>
    </xf>
    <xf numFmtId="172" fontId="1" fillId="0" borderId="14" xfId="18" applyNumberFormat="1" applyBorder="1" applyAlignment="1" applyProtection="1">
      <alignment horizontal="right" vertical="center" wrapText="1"/>
      <protection hidden="1"/>
    </xf>
    <xf numFmtId="173" fontId="1" fillId="3" borderId="14" xfId="18" applyNumberFormat="1" applyFill="1" applyBorder="1" applyAlignment="1" applyProtection="1">
      <alignment horizontal="right" vertical="center" wrapText="1"/>
      <protection locked="0"/>
    </xf>
    <xf numFmtId="174" fontId="1" fillId="3" borderId="14" xfId="18" applyNumberFormat="1" applyFill="1" applyBorder="1" applyAlignment="1" applyProtection="1">
      <alignment horizontal="right" vertical="center" wrapText="1"/>
      <protection locked="0"/>
    </xf>
    <xf numFmtId="0" fontId="1" fillId="3" borderId="14" xfId="18" applyFill="1" applyBorder="1" applyProtection="1">
      <alignment horizontal="left" vertical="center" wrapText="1"/>
      <protection locked="0"/>
    </xf>
    <xf numFmtId="0" fontId="1" fillId="3" borderId="5" xfId="18" applyFill="1" applyBorder="1" applyProtection="1">
      <alignment horizontal="left" vertical="center" wrapText="1"/>
      <protection locked="0"/>
    </xf>
    <xf numFmtId="0" fontId="1" fillId="0" borderId="1" xfId="18" applyBorder="1">
      <alignment horizontal="left" vertical="center" wrapText="1"/>
      <protection/>
    </xf>
    <xf numFmtId="0" fontId="1" fillId="0" borderId="1" xfId="18" applyBorder="1" applyAlignment="1">
      <alignment horizontal="center" vertical="center" wrapText="1"/>
      <protection/>
    </xf>
    <xf numFmtId="3" fontId="1" fillId="0" borderId="1" xfId="18" applyNumberFormat="1" applyBorder="1" applyAlignment="1">
      <alignment horizontal="right" vertical="center" wrapText="1"/>
      <protection/>
    </xf>
    <xf numFmtId="172" fontId="1" fillId="3" borderId="1" xfId="18" applyNumberFormat="1" applyFill="1" applyBorder="1" applyAlignment="1" applyProtection="1">
      <alignment horizontal="right" vertical="center" wrapText="1"/>
      <protection locked="0"/>
    </xf>
    <xf numFmtId="3" fontId="1" fillId="3" borderId="1" xfId="18" applyNumberFormat="1" applyFill="1" applyBorder="1" applyAlignment="1" applyProtection="1">
      <alignment horizontal="right" vertical="center" wrapText="1"/>
      <protection locked="0"/>
    </xf>
    <xf numFmtId="172" fontId="1" fillId="0" borderId="1" xfId="18" applyNumberFormat="1" applyBorder="1" applyAlignment="1" applyProtection="1">
      <alignment horizontal="right" vertical="center" wrapText="1"/>
      <protection hidden="1"/>
    </xf>
    <xf numFmtId="173" fontId="1" fillId="3" borderId="1" xfId="18" applyNumberFormat="1" applyFill="1" applyBorder="1" applyAlignment="1" applyProtection="1">
      <alignment horizontal="right" vertical="center" wrapText="1"/>
      <protection locked="0"/>
    </xf>
    <xf numFmtId="174" fontId="1" fillId="3" borderId="1" xfId="18" applyNumberFormat="1" applyFill="1" applyBorder="1" applyAlignment="1" applyProtection="1">
      <alignment horizontal="right" vertical="center" wrapText="1"/>
      <protection locked="0"/>
    </xf>
    <xf numFmtId="0" fontId="1" fillId="3" borderId="1" xfId="18" applyFill="1" applyBorder="1" applyProtection="1">
      <alignment horizontal="left" vertical="center" wrapText="1"/>
      <protection locked="0"/>
    </xf>
    <xf numFmtId="0" fontId="1" fillId="3" borderId="7" xfId="18" applyFill="1" applyBorder="1" applyProtection="1">
      <alignment horizontal="left" vertical="center" wrapText="1"/>
      <protection locked="0"/>
    </xf>
    <xf numFmtId="0" fontId="1" fillId="0" borderId="15" xfId="18" applyBorder="1">
      <alignment horizontal="left" vertical="center" wrapText="1"/>
      <protection/>
    </xf>
    <xf numFmtId="0" fontId="1" fillId="0" borderId="15" xfId="18" applyBorder="1" applyAlignment="1">
      <alignment horizontal="center" vertical="center" wrapText="1"/>
      <protection/>
    </xf>
    <xf numFmtId="3" fontId="1" fillId="0" borderId="15" xfId="18" applyNumberFormat="1" applyBorder="1" applyAlignment="1">
      <alignment horizontal="right" vertical="center" wrapText="1"/>
      <protection/>
    </xf>
    <xf numFmtId="172" fontId="1" fillId="3" borderId="15" xfId="18" applyNumberFormat="1" applyFill="1" applyBorder="1" applyAlignment="1" applyProtection="1">
      <alignment horizontal="right" vertical="center" wrapText="1"/>
      <protection locked="0"/>
    </xf>
    <xf numFmtId="3" fontId="1" fillId="3" borderId="15" xfId="18" applyNumberFormat="1" applyFill="1" applyBorder="1" applyAlignment="1" applyProtection="1">
      <alignment horizontal="right" vertical="center" wrapText="1"/>
      <protection locked="0"/>
    </xf>
    <xf numFmtId="172" fontId="1" fillId="0" borderId="15" xfId="18" applyNumberFormat="1" applyBorder="1" applyAlignment="1" applyProtection="1">
      <alignment horizontal="right" vertical="center" wrapText="1"/>
      <protection hidden="1"/>
    </xf>
    <xf numFmtId="173" fontId="1" fillId="3" borderId="15" xfId="18" applyNumberFormat="1" applyFill="1" applyBorder="1" applyAlignment="1" applyProtection="1">
      <alignment horizontal="right" vertical="center" wrapText="1"/>
      <protection locked="0"/>
    </xf>
    <xf numFmtId="174" fontId="1" fillId="3" borderId="15" xfId="18" applyNumberFormat="1" applyFill="1" applyBorder="1" applyAlignment="1" applyProtection="1">
      <alignment horizontal="right" vertical="center" wrapText="1"/>
      <protection locked="0"/>
    </xf>
    <xf numFmtId="0" fontId="1" fillId="3" borderId="15" xfId="18" applyFill="1" applyBorder="1" applyProtection="1">
      <alignment horizontal="left" vertical="center" wrapText="1"/>
      <protection locked="0"/>
    </xf>
    <xf numFmtId="0" fontId="1" fillId="3" borderId="9" xfId="18" applyFill="1" applyBorder="1" applyProtection="1">
      <alignment horizontal="left" vertical="center" wrapText="1"/>
      <protection locked="0"/>
    </xf>
    <xf numFmtId="0" fontId="3" fillId="2" borderId="16" xfId="16" applyBorder="1">
      <alignment horizontal="left" vertical="center"/>
      <protection/>
    </xf>
    <xf numFmtId="0" fontId="1" fillId="4" borderId="16" xfId="18" applyFill="1" applyBorder="1">
      <alignment horizontal="left" vertical="center" wrapText="1"/>
      <protection/>
    </xf>
    <xf numFmtId="0" fontId="1" fillId="0" borderId="17" xfId="18" applyBorder="1">
      <alignment horizontal="left" vertical="center" wrapText="1"/>
      <protection/>
    </xf>
    <xf numFmtId="0" fontId="1" fillId="0" borderId="18" xfId="18" applyBorder="1">
      <alignment horizontal="left" vertical="center" wrapText="1"/>
      <protection/>
    </xf>
    <xf numFmtId="0" fontId="1" fillId="0" borderId="19" xfId="18" applyBorder="1">
      <alignment horizontal="left" vertical="center" wrapText="1"/>
      <protection/>
    </xf>
    <xf numFmtId="0" fontId="3" fillId="2" borderId="2" xfId="16" applyBorder="1" applyAlignment="1">
      <alignment horizontal="right" vertical="center"/>
      <protection/>
    </xf>
    <xf numFmtId="0" fontId="1" fillId="0" borderId="5" xfId="18" applyBorder="1" applyAlignment="1">
      <alignment horizontal="right" vertical="center" wrapText="1"/>
      <protection/>
    </xf>
    <xf numFmtId="0" fontId="1" fillId="0" borderId="7" xfId="18" applyBorder="1" applyAlignment="1">
      <alignment horizontal="right" vertical="center" wrapText="1"/>
      <protection/>
    </xf>
    <xf numFmtId="0" fontId="1" fillId="0" borderId="9" xfId="18" applyBorder="1" applyAlignment="1">
      <alignment horizontal="right" vertical="center" wrapText="1"/>
      <protection/>
    </xf>
    <xf numFmtId="0" fontId="4" fillId="0" borderId="11" xfId="18" applyFont="1" applyBorder="1">
      <alignment horizontal="left" vertical="center" wrapText="1"/>
      <protection/>
    </xf>
    <xf numFmtId="172" fontId="4" fillId="0" borderId="12" xfId="18" applyNumberFormat="1" applyFont="1" applyBorder="1" applyAlignment="1" applyProtection="1">
      <alignment horizontal="right" vertical="center" wrapText="1"/>
      <protection hidden="1"/>
    </xf>
    <xf numFmtId="172" fontId="4" fillId="0" borderId="13" xfId="18" applyNumberFormat="1" applyFont="1" applyBorder="1" applyAlignment="1" applyProtection="1">
      <alignment horizontal="right" vertical="center" wrapText="1"/>
      <protection hidden="1"/>
    </xf>
    <xf numFmtId="0" fontId="1" fillId="0" borderId="12" xfId="18" applyBorder="1">
      <alignment horizontal="left" vertical="center" wrapText="1"/>
      <protection/>
    </xf>
    <xf numFmtId="0" fontId="1" fillId="0" borderId="12" xfId="18" applyBorder="1" applyAlignment="1">
      <alignment horizontal="center" vertical="center" wrapText="1"/>
      <protection/>
    </xf>
    <xf numFmtId="3" fontId="1" fillId="0" borderId="12" xfId="18" applyNumberFormat="1" applyBorder="1" applyAlignment="1">
      <alignment horizontal="right" vertical="center" wrapText="1"/>
      <protection/>
    </xf>
    <xf numFmtId="172" fontId="1" fillId="3" borderId="12" xfId="18" applyNumberFormat="1" applyFill="1" applyBorder="1" applyAlignment="1" applyProtection="1">
      <alignment horizontal="right" vertical="center" wrapText="1"/>
      <protection locked="0"/>
    </xf>
    <xf numFmtId="3" fontId="1" fillId="3" borderId="12" xfId="18" applyNumberFormat="1" applyFill="1" applyBorder="1" applyAlignment="1" applyProtection="1">
      <alignment horizontal="right" vertical="center" wrapText="1"/>
      <protection locked="0"/>
    </xf>
    <xf numFmtId="172" fontId="1" fillId="0" borderId="12" xfId="18" applyNumberFormat="1" applyBorder="1" applyAlignment="1" applyProtection="1">
      <alignment horizontal="right" vertical="center" wrapText="1"/>
      <protection hidden="1"/>
    </xf>
    <xf numFmtId="173" fontId="1" fillId="3" borderId="12" xfId="18" applyNumberFormat="1" applyFill="1" applyBorder="1" applyAlignment="1" applyProtection="1">
      <alignment horizontal="right" vertical="center" wrapText="1"/>
      <protection locked="0"/>
    </xf>
    <xf numFmtId="174" fontId="1" fillId="3" borderId="12" xfId="18" applyNumberFormat="1" applyFill="1" applyBorder="1" applyAlignment="1" applyProtection="1">
      <alignment horizontal="right" vertical="center" wrapText="1"/>
      <protection locked="0"/>
    </xf>
    <xf numFmtId="0" fontId="1" fillId="3" borderId="12" xfId="18" applyFill="1" applyBorder="1" applyProtection="1">
      <alignment horizontal="left" vertical="center" wrapText="1"/>
      <protection locked="0"/>
    </xf>
    <xf numFmtId="0" fontId="1" fillId="3" borderId="13" xfId="18" applyFill="1" applyBorder="1" applyProtection="1">
      <alignment horizontal="left" vertical="center" wrapText="1"/>
      <protection locked="0"/>
    </xf>
    <xf numFmtId="0" fontId="1" fillId="0" borderId="16" xfId="18" applyBorder="1">
      <alignment horizontal="left" vertical="center" wrapText="1"/>
      <protection/>
    </xf>
    <xf numFmtId="0" fontId="1" fillId="0" borderId="11" xfId="18" applyBorder="1" applyAlignment="1">
      <alignment horizontal="right" vertical="center" wrapText="1"/>
      <protection/>
    </xf>
    <xf numFmtId="0" fontId="1" fillId="0" borderId="13" xfId="18" applyBorder="1" applyAlignment="1">
      <alignment horizontal="right" vertical="center" wrapText="1"/>
      <protection/>
    </xf>
    <xf numFmtId="0" fontId="6" fillId="0" borderId="0" xfId="15" applyFont="1">
      <alignment horizontal="left" vertical="center"/>
      <protection/>
    </xf>
    <xf numFmtId="0" fontId="2" fillId="0" borderId="0" xfId="15" applyAlignment="1">
      <alignment horizontal="right" vertical="center"/>
      <protection/>
    </xf>
    <xf numFmtId="0" fontId="1" fillId="0" borderId="0" xfId="17" applyProtection="1">
      <alignment horizontal="left" vertical="center"/>
      <protection hidden="1"/>
    </xf>
  </cellXfs>
  <cellStyles count="10">
    <cellStyle name="Normal" xfId="0"/>
    <cellStyle name="JN-naslov" xfId="15"/>
    <cellStyle name="JN-naslov tabele" xfId="16"/>
    <cellStyle name="JN-navadno" xfId="17"/>
    <cellStyle name="JN-tabela" xfId="18"/>
    <cellStyle name="Percent" xfId="19"/>
    <cellStyle name="Currency" xfId="20"/>
    <cellStyle name="Currency [0]"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400050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2</xdr:col>
      <xdr:colOff>400050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xdr:rowOff>
    </xdr:from>
    <xdr:to>
      <xdr:col>1</xdr:col>
      <xdr:colOff>1752600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1552575</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43075"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xdr:colOff>
      <xdr:row>0</xdr:row>
      <xdr:rowOff>9525</xdr:rowOff>
    </xdr:from>
    <xdr:to>
      <xdr:col>2</xdr:col>
      <xdr:colOff>1562100</xdr:colOff>
      <xdr:row>2</xdr:row>
      <xdr:rowOff>9525</xdr:rowOff>
    </xdr:to>
    <xdr:pic>
      <xdr:nvPicPr>
        <xdr:cNvPr id="1" name="Picture 1"/>
        <xdr:cNvPicPr preferRelativeResize="1">
          <a:picLocks noChangeAspect="1"/>
        </xdr:cNvPicPr>
      </xdr:nvPicPr>
      <xdr:blipFill>
        <a:blip r:embed="rId1"/>
        <a:stretch>
          <a:fillRect/>
        </a:stretch>
      </xdr:blipFill>
      <xdr:spPr>
        <a:xfrm>
          <a:off x="361950" y="9525"/>
          <a:ext cx="17526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4:C15"/>
  <sheetViews>
    <sheetView workbookViewId="0" topLeftCell="A1">
      <selection activeCell="A1" sqref="A1"/>
    </sheetView>
  </sheetViews>
  <sheetFormatPr defaultColWidth="9.00390625" defaultRowHeight="12.75"/>
  <cols>
    <col min="1" max="1" width="4.75390625" style="1" customWidth="1"/>
    <col min="2" max="2" width="17.75390625" style="1" customWidth="1"/>
    <col min="3" max="3" width="60.75390625" style="1" customWidth="1"/>
    <col min="4" max="16384" width="9.125" style="1" customWidth="1"/>
  </cols>
  <sheetData>
    <row r="1" ht="12.75"/>
    <row r="2" ht="12.75"/>
    <row r="3" ht="13.5" thickBot="1"/>
    <row r="4" spans="2:3" ht="19.5" customHeight="1" thickBot="1">
      <c r="B4" s="3" t="s">
        <v>751</v>
      </c>
      <c r="C4" s="4"/>
    </row>
    <row r="5" spans="2:3" ht="19.5" customHeight="1">
      <c r="B5" s="5" t="s">
        <v>752</v>
      </c>
      <c r="C5" s="6" t="s">
        <v>761</v>
      </c>
    </row>
    <row r="6" spans="2:3" ht="19.5" customHeight="1">
      <c r="B6" s="7" t="s">
        <v>753</v>
      </c>
      <c r="C6" s="8" t="s">
        <v>762</v>
      </c>
    </row>
    <row r="7" spans="2:3" ht="27" customHeight="1">
      <c r="B7" s="7" t="s">
        <v>754</v>
      </c>
      <c r="C7" s="8" t="s">
        <v>763</v>
      </c>
    </row>
    <row r="8" spans="2:3" ht="42.75" customHeight="1">
      <c r="B8" s="7" t="s">
        <v>755</v>
      </c>
      <c r="C8" s="8"/>
    </row>
    <row r="9" spans="2:3" ht="19.5" customHeight="1">
      <c r="B9" s="7" t="s">
        <v>756</v>
      </c>
      <c r="C9" s="8" t="s">
        <v>764</v>
      </c>
    </row>
    <row r="10" spans="2:3" ht="19.5" customHeight="1">
      <c r="B10" s="7" t="s">
        <v>757</v>
      </c>
      <c r="C10" s="8" t="s">
        <v>765</v>
      </c>
    </row>
    <row r="11" spans="2:3" ht="19.5" customHeight="1">
      <c r="B11" s="7" t="s">
        <v>758</v>
      </c>
      <c r="C11" s="8" t="s">
        <v>766</v>
      </c>
    </row>
    <row r="12" spans="2:3" ht="19.5" customHeight="1">
      <c r="B12" s="7" t="s">
        <v>759</v>
      </c>
      <c r="C12" s="8" t="s">
        <v>767</v>
      </c>
    </row>
    <row r="13" spans="2:3" ht="19.5" customHeight="1" thickBot="1">
      <c r="B13" s="9" t="s">
        <v>760</v>
      </c>
      <c r="C13" s="10"/>
    </row>
    <row r="15" ht="12.75">
      <c r="B15" s="2" t="s">
        <v>768</v>
      </c>
    </row>
  </sheetData>
  <sheetProtection password="EB4D" sheet="1" objects="1" scenarios="1"/>
  <printOptions/>
  <pageMargins left="0.7874015702141656" right="0.7874015702141656" top="0.7874015702141656" bottom="0.7874015702141656" header="0.5905511644151475" footer="0.5905511644151475"/>
  <pageSetup fitToHeight="0" fitToWidth="1" horizontalDpi="600" verticalDpi="600" orientation="portrait" pageOrder="overThenDown" paperSize="9" r:id="rId2"/>
  <headerFooter alignWithMargins="0">
    <oddFooter>&amp;LJN št. 16-05/13, 1. POGODBENO OBDOBJE: 1.9.2013 - 31.8.2014&amp;RStran &amp;P od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4:C11"/>
  <sheetViews>
    <sheetView workbookViewId="0" topLeftCell="A1">
      <selection activeCell="A1" sqref="A1"/>
    </sheetView>
  </sheetViews>
  <sheetFormatPr defaultColWidth="9.00390625" defaultRowHeight="12.75"/>
  <cols>
    <col min="1" max="1" width="4.75390625" style="1" customWidth="1"/>
    <col min="2" max="2" width="17.75390625" style="1" customWidth="1"/>
    <col min="3" max="3" width="60.75390625" style="1" customWidth="1"/>
    <col min="4" max="16384" width="9.125" style="1" customWidth="1"/>
  </cols>
  <sheetData>
    <row r="1" ht="12.75"/>
    <row r="2" ht="12.75"/>
    <row r="3" ht="13.5" thickBot="1"/>
    <row r="4" spans="2:3" ht="19.5" customHeight="1" thickBot="1">
      <c r="B4" s="3" t="s">
        <v>769</v>
      </c>
      <c r="C4" s="4"/>
    </row>
    <row r="5" spans="2:3" ht="19.5" customHeight="1">
      <c r="B5" s="5" t="s">
        <v>770</v>
      </c>
      <c r="C5" s="11"/>
    </row>
    <row r="6" spans="2:3" ht="19.5" customHeight="1">
      <c r="B6" s="7" t="s">
        <v>771</v>
      </c>
      <c r="C6" s="12"/>
    </row>
    <row r="7" spans="2:3" ht="27" customHeight="1">
      <c r="B7" s="7" t="s">
        <v>772</v>
      </c>
      <c r="C7" s="12"/>
    </row>
    <row r="8" spans="2:3" ht="19.5" customHeight="1">
      <c r="B8" s="7" t="s">
        <v>773</v>
      </c>
      <c r="C8" s="12"/>
    </row>
    <row r="9" spans="2:3" ht="19.5" customHeight="1">
      <c r="B9" s="7" t="s">
        <v>774</v>
      </c>
      <c r="C9" s="12"/>
    </row>
    <row r="10" spans="2:3" ht="19.5" customHeight="1">
      <c r="B10" s="7" t="s">
        <v>775</v>
      </c>
      <c r="C10" s="12"/>
    </row>
    <row r="11" spans="2:3" ht="19.5" customHeight="1" thickBot="1">
      <c r="B11" s="9" t="s">
        <v>776</v>
      </c>
      <c r="C11" s="13"/>
    </row>
  </sheetData>
  <sheetProtection password="EB4D" sheet="1" objects="1" scenarios="1"/>
  <printOptions/>
  <pageMargins left="0.7874015702141656" right="0.7874015702141656" top="0.7874015702141656" bottom="0.7874015702141656" header="0.5905511644151475" footer="0.5905511644151475"/>
  <pageSetup fitToHeight="0" fitToWidth="1" horizontalDpi="600" verticalDpi="600" orientation="portrait" pageOrder="overThenDown" paperSize="9" r:id="rId2"/>
  <headerFooter alignWithMargins="0">
    <oddFooter>&amp;LJN št. 16-05/13, 1. POGODBENO OBDOBJE: 1.9.2013 - 31.8.2014&amp;RStran &amp;P od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4:B4"/>
  <sheetViews>
    <sheetView workbookViewId="0" topLeftCell="A1">
      <selection activeCell="A1" sqref="A1"/>
    </sheetView>
  </sheetViews>
  <sheetFormatPr defaultColWidth="9.00390625" defaultRowHeight="12.75"/>
  <cols>
    <col min="1" max="1" width="4.75390625" style="1" customWidth="1"/>
    <col min="2" max="2" width="85.75390625" style="1" customWidth="1"/>
    <col min="3" max="16384" width="9.125" style="1" customWidth="1"/>
  </cols>
  <sheetData>
    <row r="1" ht="12.75"/>
    <row r="2" ht="12.75"/>
    <row r="3" ht="12.75"/>
    <row r="4" ht="18">
      <c r="B4" s="14" t="s">
        <v>777</v>
      </c>
    </row>
  </sheetData>
  <sheetProtection password="EB4D" sheet="1" objects="1" scenarios="1"/>
  <printOptions/>
  <pageMargins left="0.7874015702141656" right="0.7874015702141656" top="0.7874015702141656" bottom="0.7874015702141656" header="0.5905511644151475" footer="0.5905511644151475"/>
  <pageSetup fitToHeight="0" fitToWidth="1" horizontalDpi="600" verticalDpi="600" orientation="portrait" pageOrder="overThenDown" paperSize="9" scale="96" r:id="rId2"/>
  <headerFooter alignWithMargins="0">
    <oddFooter>&amp;LJN št. 16-05/13, 1. POGODBENO OBDOBJE: 1.9.2013 - 31.8.2014&amp;RStran &amp;P od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4:X384"/>
  <sheetViews>
    <sheetView tabSelected="1" workbookViewId="0" topLeftCell="B1">
      <selection activeCell="A1" sqref="A1"/>
    </sheetView>
  </sheetViews>
  <sheetFormatPr defaultColWidth="9.00390625" defaultRowHeight="12.75"/>
  <cols>
    <col min="1" max="1" width="15.75390625" style="1" hidden="1" customWidth="1"/>
    <col min="2" max="2" width="7.25390625" style="1" customWidth="1"/>
    <col min="3" max="3" width="30.75390625" style="1" customWidth="1"/>
    <col min="4" max="4" width="23.25390625" style="1" customWidth="1"/>
    <col min="5" max="5" width="22.875" style="1" customWidth="1"/>
    <col min="6" max="6" width="42.125" style="1" customWidth="1"/>
    <col min="7" max="7" width="9.12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20" width="17.25390625" style="1" customWidth="1"/>
    <col min="21" max="21" width="20.75390625" style="1" customWidth="1"/>
    <col min="22" max="22" width="25.75390625" style="1" customWidth="1"/>
    <col min="23" max="23" width="12.75390625" style="1" customWidth="1"/>
    <col min="24" max="24" width="25.75390625" style="1" customWidth="1"/>
    <col min="25" max="16384" width="9.125" style="1" customWidth="1"/>
  </cols>
  <sheetData>
    <row r="1" ht="12.75"/>
    <row r="2" ht="12.75"/>
    <row r="3" ht="12.75"/>
    <row r="4" ht="15.75">
      <c r="C4" s="74" t="s">
        <v>778</v>
      </c>
    </row>
    <row r="5" spans="2:3" ht="18">
      <c r="B5" s="75" t="s">
        <v>779</v>
      </c>
      <c r="C5" s="14" t="s">
        <v>780</v>
      </c>
    </row>
    <row r="7" ht="12.75">
      <c r="C7" s="76">
        <f>IF('2. Podatki o ponudniku'!C5&lt;&gt;"","Naziv ponudnika: "&amp;'2. Podatki o ponudniku'!C5,"")</f>
      </c>
    </row>
    <row r="8" ht="12.75">
      <c r="C8" s="76">
        <f>IF('2. Podatki o ponudniku'!C7&lt;&gt;"","Identifikacijska številka za DDV: "&amp;'2. Podatki o ponudniku'!C7,"")</f>
      </c>
    </row>
    <row r="10" ht="13.5" thickBot="1"/>
    <row r="11" spans="1:24" ht="13.5" thickBot="1">
      <c r="A11" s="49" t="s">
        <v>781</v>
      </c>
      <c r="B11" s="54" t="s">
        <v>782</v>
      </c>
      <c r="C11" s="15" t="s">
        <v>783</v>
      </c>
      <c r="D11" s="15"/>
      <c r="E11" s="15"/>
      <c r="F11" s="15"/>
      <c r="G11" s="15"/>
      <c r="H11" s="15" t="s">
        <v>784</v>
      </c>
      <c r="I11" s="15"/>
      <c r="J11" s="4"/>
      <c r="K11" s="3"/>
      <c r="L11" s="15" t="s">
        <v>785</v>
      </c>
      <c r="M11" s="15"/>
      <c r="N11" s="15"/>
      <c r="O11" s="15"/>
      <c r="P11" s="15"/>
      <c r="Q11" s="15"/>
      <c r="R11" s="15"/>
      <c r="S11" s="15"/>
      <c r="T11" s="15"/>
      <c r="U11" s="15"/>
      <c r="V11" s="15"/>
      <c r="W11" s="15"/>
      <c r="X11" s="4"/>
    </row>
    <row r="12" spans="1:24" ht="51.75" thickBot="1">
      <c r="A12" s="50" t="s">
        <v>786</v>
      </c>
      <c r="B12" s="16" t="s">
        <v>787</v>
      </c>
      <c r="C12" s="17" t="s">
        <v>788</v>
      </c>
      <c r="D12" s="17" t="s">
        <v>789</v>
      </c>
      <c r="E12" s="17" t="s">
        <v>790</v>
      </c>
      <c r="F12" s="17" t="s">
        <v>791</v>
      </c>
      <c r="G12" s="17" t="s">
        <v>792</v>
      </c>
      <c r="H12" s="17" t="s">
        <v>793</v>
      </c>
      <c r="I12" s="17" t="s">
        <v>794</v>
      </c>
      <c r="J12" s="18" t="s">
        <v>795</v>
      </c>
      <c r="K12" s="16" t="s">
        <v>796</v>
      </c>
      <c r="L12" s="17" t="s">
        <v>797</v>
      </c>
      <c r="M12" s="17" t="s">
        <v>798</v>
      </c>
      <c r="N12" s="17" t="s">
        <v>799</v>
      </c>
      <c r="O12" s="17" t="s">
        <v>800</v>
      </c>
      <c r="P12" s="17" t="s">
        <v>801</v>
      </c>
      <c r="Q12" s="17" t="s">
        <v>802</v>
      </c>
      <c r="R12" s="17" t="s">
        <v>803</v>
      </c>
      <c r="S12" s="17" t="s">
        <v>804</v>
      </c>
      <c r="T12" s="17" t="s">
        <v>805</v>
      </c>
      <c r="U12" s="17" t="s">
        <v>806</v>
      </c>
      <c r="V12" s="17" t="s">
        <v>807</v>
      </c>
      <c r="W12" s="17" t="s">
        <v>808</v>
      </c>
      <c r="X12" s="18" t="s">
        <v>809</v>
      </c>
    </row>
    <row r="13" spans="1:24" ht="102">
      <c r="A13" s="51" t="s">
        <v>810</v>
      </c>
      <c r="B13" s="5">
        <v>1</v>
      </c>
      <c r="C13" s="19" t="s">
        <v>811</v>
      </c>
      <c r="D13" s="19" t="s">
        <v>812</v>
      </c>
      <c r="E13" s="19" t="s">
        <v>813</v>
      </c>
      <c r="F13" s="19" t="s">
        <v>810</v>
      </c>
      <c r="G13" s="19" t="s">
        <v>810</v>
      </c>
      <c r="H13" s="20" t="s">
        <v>814</v>
      </c>
      <c r="I13" s="21">
        <v>5</v>
      </c>
      <c r="J13" s="55"/>
      <c r="K13" s="5">
        <v>1</v>
      </c>
      <c r="L13" s="22"/>
      <c r="M13" s="23"/>
      <c r="N13" s="24">
        <f>IF(M13&gt;0,ROUND(L13/M13,4),0)</f>
        <v>0</v>
      </c>
      <c r="O13" s="25"/>
      <c r="P13" s="26"/>
      <c r="Q13" s="24">
        <f>ROUND(ROUND(N13,4)*(1-O13),4)</f>
        <v>0</v>
      </c>
      <c r="R13" s="24">
        <f>ROUND(ROUND(Q13,4)*(1+P13),4)</f>
        <v>0</v>
      </c>
      <c r="S13" s="24">
        <f aca="true" t="shared" si="0" ref="S13:T16">ROUND($I13*Q13,4)</f>
        <v>0</v>
      </c>
      <c r="T13" s="24">
        <f t="shared" si="0"/>
        <v>0</v>
      </c>
      <c r="U13" s="27"/>
      <c r="V13" s="27"/>
      <c r="W13" s="27"/>
      <c r="X13" s="28"/>
    </row>
    <row r="14" spans="1:24" ht="102">
      <c r="A14" s="52" t="s">
        <v>810</v>
      </c>
      <c r="B14" s="7">
        <v>2</v>
      </c>
      <c r="C14" s="29" t="s">
        <v>815</v>
      </c>
      <c r="D14" s="29" t="s">
        <v>812</v>
      </c>
      <c r="E14" s="29" t="s">
        <v>813</v>
      </c>
      <c r="F14" s="29" t="s">
        <v>810</v>
      </c>
      <c r="G14" s="29" t="s">
        <v>810</v>
      </c>
      <c r="H14" s="30" t="s">
        <v>814</v>
      </c>
      <c r="I14" s="31">
        <v>5</v>
      </c>
      <c r="J14" s="56"/>
      <c r="K14" s="7">
        <v>1</v>
      </c>
      <c r="L14" s="32"/>
      <c r="M14" s="33"/>
      <c r="N14" s="34">
        <f>IF(M14&gt;0,ROUND(L14/M14,4),0)</f>
        <v>0</v>
      </c>
      <c r="O14" s="35"/>
      <c r="P14" s="36"/>
      <c r="Q14" s="34">
        <f>ROUND(ROUND(N14,4)*(1-O14),4)</f>
        <v>0</v>
      </c>
      <c r="R14" s="34">
        <f>ROUND(ROUND(Q14,4)*(1+P14),4)</f>
        <v>0</v>
      </c>
      <c r="S14" s="34">
        <f t="shared" si="0"/>
        <v>0</v>
      </c>
      <c r="T14" s="34">
        <f t="shared" si="0"/>
        <v>0</v>
      </c>
      <c r="U14" s="37"/>
      <c r="V14" s="37"/>
      <c r="W14" s="37"/>
      <c r="X14" s="38"/>
    </row>
    <row r="15" spans="1:24" ht="102">
      <c r="A15" s="52" t="s">
        <v>810</v>
      </c>
      <c r="B15" s="7">
        <v>3</v>
      </c>
      <c r="C15" s="29" t="s">
        <v>816</v>
      </c>
      <c r="D15" s="29" t="s">
        <v>812</v>
      </c>
      <c r="E15" s="29" t="s">
        <v>813</v>
      </c>
      <c r="F15" s="29" t="s">
        <v>810</v>
      </c>
      <c r="G15" s="29" t="s">
        <v>810</v>
      </c>
      <c r="H15" s="30" t="s">
        <v>814</v>
      </c>
      <c r="I15" s="31">
        <v>700</v>
      </c>
      <c r="J15" s="56"/>
      <c r="K15" s="7">
        <v>1</v>
      </c>
      <c r="L15" s="32"/>
      <c r="M15" s="33"/>
      <c r="N15" s="34">
        <f>IF(M15&gt;0,ROUND(L15/M15,4),0)</f>
        <v>0</v>
      </c>
      <c r="O15" s="35"/>
      <c r="P15" s="36"/>
      <c r="Q15" s="34">
        <f>ROUND(ROUND(N15,4)*(1-O15),4)</f>
        <v>0</v>
      </c>
      <c r="R15" s="34">
        <f>ROUND(ROUND(Q15,4)*(1+P15),4)</f>
        <v>0</v>
      </c>
      <c r="S15" s="34">
        <f t="shared" si="0"/>
        <v>0</v>
      </c>
      <c r="T15" s="34">
        <f t="shared" si="0"/>
        <v>0</v>
      </c>
      <c r="U15" s="37"/>
      <c r="V15" s="37"/>
      <c r="W15" s="37"/>
      <c r="X15" s="38"/>
    </row>
    <row r="16" spans="1:24" ht="90" thickBot="1">
      <c r="A16" s="53" t="s">
        <v>810</v>
      </c>
      <c r="B16" s="9">
        <v>4</v>
      </c>
      <c r="C16" s="39" t="s">
        <v>817</v>
      </c>
      <c r="D16" s="39" t="s">
        <v>818</v>
      </c>
      <c r="E16" s="39" t="s">
        <v>813</v>
      </c>
      <c r="F16" s="39" t="s">
        <v>810</v>
      </c>
      <c r="G16" s="39" t="s">
        <v>810</v>
      </c>
      <c r="H16" s="40" t="s">
        <v>814</v>
      </c>
      <c r="I16" s="41">
        <v>200</v>
      </c>
      <c r="J16" s="57"/>
      <c r="K16" s="9">
        <v>1</v>
      </c>
      <c r="L16" s="42"/>
      <c r="M16" s="43"/>
      <c r="N16" s="44">
        <f>IF(M16&gt;0,ROUND(L16/M16,4),0)</f>
        <v>0</v>
      </c>
      <c r="O16" s="45"/>
      <c r="P16" s="46"/>
      <c r="Q16" s="44">
        <f>ROUND(ROUND(N16,4)*(1-O16),4)</f>
        <v>0</v>
      </c>
      <c r="R16" s="44">
        <f>ROUND(ROUND(Q16,4)*(1+P16),4)</f>
        <v>0</v>
      </c>
      <c r="S16" s="44">
        <f t="shared" si="0"/>
        <v>0</v>
      </c>
      <c r="T16" s="44">
        <f t="shared" si="0"/>
        <v>0</v>
      </c>
      <c r="U16" s="47"/>
      <c r="V16" s="47"/>
      <c r="W16" s="47"/>
      <c r="X16" s="48"/>
    </row>
    <row r="17" spans="18:20" ht="13.5" thickBot="1">
      <c r="R17" s="58" t="s">
        <v>819</v>
      </c>
      <c r="S17" s="59">
        <f>SUM(S13:S16)</f>
        <v>0</v>
      </c>
      <c r="T17" s="60">
        <f>SUM(T13:T16)</f>
        <v>0</v>
      </c>
    </row>
    <row r="19" ht="13.5" thickBot="1"/>
    <row r="20" spans="1:24" ht="13.5" thickBot="1">
      <c r="A20" s="49" t="s">
        <v>781</v>
      </c>
      <c r="B20" s="54" t="s">
        <v>820</v>
      </c>
      <c r="C20" s="15" t="s">
        <v>821</v>
      </c>
      <c r="D20" s="15"/>
      <c r="E20" s="15"/>
      <c r="F20" s="15"/>
      <c r="G20" s="15"/>
      <c r="H20" s="15" t="s">
        <v>784</v>
      </c>
      <c r="I20" s="15"/>
      <c r="J20" s="4"/>
      <c r="K20" s="3"/>
      <c r="L20" s="15" t="s">
        <v>822</v>
      </c>
      <c r="M20" s="15"/>
      <c r="N20" s="15"/>
      <c r="O20" s="15"/>
      <c r="P20" s="15"/>
      <c r="Q20" s="15"/>
      <c r="R20" s="15"/>
      <c r="S20" s="15"/>
      <c r="T20" s="15"/>
      <c r="U20" s="15"/>
      <c r="V20" s="15"/>
      <c r="W20" s="15"/>
      <c r="X20" s="4"/>
    </row>
    <row r="21" spans="1:24" ht="51.75" thickBot="1">
      <c r="A21" s="50" t="s">
        <v>786</v>
      </c>
      <c r="B21" s="16" t="s">
        <v>787</v>
      </c>
      <c r="C21" s="17" t="s">
        <v>788</v>
      </c>
      <c r="D21" s="17" t="s">
        <v>789</v>
      </c>
      <c r="E21" s="17" t="s">
        <v>790</v>
      </c>
      <c r="F21" s="17" t="s">
        <v>791</v>
      </c>
      <c r="G21" s="17" t="s">
        <v>792</v>
      </c>
      <c r="H21" s="17" t="s">
        <v>793</v>
      </c>
      <c r="I21" s="17" t="s">
        <v>794</v>
      </c>
      <c r="J21" s="18" t="s">
        <v>795</v>
      </c>
      <c r="K21" s="16" t="s">
        <v>796</v>
      </c>
      <c r="L21" s="17" t="s">
        <v>797</v>
      </c>
      <c r="M21" s="17" t="s">
        <v>798</v>
      </c>
      <c r="N21" s="17" t="s">
        <v>799</v>
      </c>
      <c r="O21" s="17" t="s">
        <v>800</v>
      </c>
      <c r="P21" s="17" t="s">
        <v>801</v>
      </c>
      <c r="Q21" s="17" t="s">
        <v>802</v>
      </c>
      <c r="R21" s="17" t="s">
        <v>803</v>
      </c>
      <c r="S21" s="17" t="s">
        <v>804</v>
      </c>
      <c r="T21" s="17" t="s">
        <v>805</v>
      </c>
      <c r="U21" s="17" t="s">
        <v>806</v>
      </c>
      <c r="V21" s="17" t="s">
        <v>807</v>
      </c>
      <c r="W21" s="17" t="s">
        <v>808</v>
      </c>
      <c r="X21" s="18" t="s">
        <v>809</v>
      </c>
    </row>
    <row r="22" spans="1:24" ht="102">
      <c r="A22" s="51" t="s">
        <v>810</v>
      </c>
      <c r="B22" s="5">
        <v>1</v>
      </c>
      <c r="C22" s="19" t="s">
        <v>823</v>
      </c>
      <c r="D22" s="19" t="s">
        <v>824</v>
      </c>
      <c r="E22" s="19" t="s">
        <v>825</v>
      </c>
      <c r="F22" s="19" t="s">
        <v>810</v>
      </c>
      <c r="G22" s="19" t="s">
        <v>810</v>
      </c>
      <c r="H22" s="20" t="s">
        <v>814</v>
      </c>
      <c r="I22" s="21">
        <v>10</v>
      </c>
      <c r="J22" s="55"/>
      <c r="K22" s="5">
        <v>1</v>
      </c>
      <c r="L22" s="22"/>
      <c r="M22" s="23"/>
      <c r="N22" s="24">
        <f aca="true" t="shared" si="1" ref="N22:N28">IF(M22&gt;0,ROUND(L22/M22,4),0)</f>
        <v>0</v>
      </c>
      <c r="O22" s="25"/>
      <c r="P22" s="26"/>
      <c r="Q22" s="24">
        <f aca="true" t="shared" si="2" ref="Q22:Q28">ROUND(ROUND(N22,4)*(1-O22),4)</f>
        <v>0</v>
      </c>
      <c r="R22" s="24">
        <f aca="true" t="shared" si="3" ref="R22:R28">ROUND(ROUND(Q22,4)*(1+P22),4)</f>
        <v>0</v>
      </c>
      <c r="S22" s="24">
        <f aca="true" t="shared" si="4" ref="S22:T28">ROUND($I22*Q22,4)</f>
        <v>0</v>
      </c>
      <c r="T22" s="24">
        <f t="shared" si="4"/>
        <v>0</v>
      </c>
      <c r="U22" s="27"/>
      <c r="V22" s="27"/>
      <c r="W22" s="27"/>
      <c r="X22" s="28"/>
    </row>
    <row r="23" spans="1:24" ht="102">
      <c r="A23" s="52" t="s">
        <v>810</v>
      </c>
      <c r="B23" s="7">
        <v>2</v>
      </c>
      <c r="C23" s="29" t="s">
        <v>826</v>
      </c>
      <c r="D23" s="29" t="s">
        <v>827</v>
      </c>
      <c r="E23" s="29" t="s">
        <v>825</v>
      </c>
      <c r="F23" s="29" t="s">
        <v>810</v>
      </c>
      <c r="G23" s="29" t="s">
        <v>810</v>
      </c>
      <c r="H23" s="30" t="s">
        <v>814</v>
      </c>
      <c r="I23" s="31">
        <v>40</v>
      </c>
      <c r="J23" s="56"/>
      <c r="K23" s="7">
        <v>1</v>
      </c>
      <c r="L23" s="32"/>
      <c r="M23" s="33"/>
      <c r="N23" s="34">
        <f t="shared" si="1"/>
        <v>0</v>
      </c>
      <c r="O23" s="35"/>
      <c r="P23" s="36"/>
      <c r="Q23" s="34">
        <f t="shared" si="2"/>
        <v>0</v>
      </c>
      <c r="R23" s="34">
        <f t="shared" si="3"/>
        <v>0</v>
      </c>
      <c r="S23" s="34">
        <f t="shared" si="4"/>
        <v>0</v>
      </c>
      <c r="T23" s="34">
        <f t="shared" si="4"/>
        <v>0</v>
      </c>
      <c r="U23" s="37"/>
      <c r="V23" s="37"/>
      <c r="W23" s="37"/>
      <c r="X23" s="38"/>
    </row>
    <row r="24" spans="1:24" ht="102">
      <c r="A24" s="52" t="s">
        <v>810</v>
      </c>
      <c r="B24" s="7">
        <v>3</v>
      </c>
      <c r="C24" s="29" t="s">
        <v>828</v>
      </c>
      <c r="D24" s="29" t="s">
        <v>827</v>
      </c>
      <c r="E24" s="29" t="s">
        <v>825</v>
      </c>
      <c r="F24" s="29" t="s">
        <v>810</v>
      </c>
      <c r="G24" s="29" t="s">
        <v>810</v>
      </c>
      <c r="H24" s="30" t="s">
        <v>814</v>
      </c>
      <c r="I24" s="31">
        <v>500</v>
      </c>
      <c r="J24" s="56"/>
      <c r="K24" s="7">
        <v>1</v>
      </c>
      <c r="L24" s="32"/>
      <c r="M24" s="33"/>
      <c r="N24" s="34">
        <f t="shared" si="1"/>
        <v>0</v>
      </c>
      <c r="O24" s="35"/>
      <c r="P24" s="36"/>
      <c r="Q24" s="34">
        <f t="shared" si="2"/>
        <v>0</v>
      </c>
      <c r="R24" s="34">
        <f t="shared" si="3"/>
        <v>0</v>
      </c>
      <c r="S24" s="34">
        <f t="shared" si="4"/>
        <v>0</v>
      </c>
      <c r="T24" s="34">
        <f t="shared" si="4"/>
        <v>0</v>
      </c>
      <c r="U24" s="37"/>
      <c r="V24" s="37"/>
      <c r="W24" s="37"/>
      <c r="X24" s="38"/>
    </row>
    <row r="25" spans="1:24" ht="102">
      <c r="A25" s="52" t="s">
        <v>810</v>
      </c>
      <c r="B25" s="7">
        <v>4</v>
      </c>
      <c r="C25" s="29" t="s">
        <v>829</v>
      </c>
      <c r="D25" s="29" t="s">
        <v>827</v>
      </c>
      <c r="E25" s="29" t="s">
        <v>825</v>
      </c>
      <c r="F25" s="29" t="s">
        <v>810</v>
      </c>
      <c r="G25" s="29" t="s">
        <v>810</v>
      </c>
      <c r="H25" s="30" t="s">
        <v>814</v>
      </c>
      <c r="I25" s="31">
        <v>800</v>
      </c>
      <c r="J25" s="56"/>
      <c r="K25" s="7">
        <v>1</v>
      </c>
      <c r="L25" s="32"/>
      <c r="M25" s="33"/>
      <c r="N25" s="34">
        <f t="shared" si="1"/>
        <v>0</v>
      </c>
      <c r="O25" s="35"/>
      <c r="P25" s="36"/>
      <c r="Q25" s="34">
        <f t="shared" si="2"/>
        <v>0</v>
      </c>
      <c r="R25" s="34">
        <f t="shared" si="3"/>
        <v>0</v>
      </c>
      <c r="S25" s="34">
        <f t="shared" si="4"/>
        <v>0</v>
      </c>
      <c r="T25" s="34">
        <f t="shared" si="4"/>
        <v>0</v>
      </c>
      <c r="U25" s="37"/>
      <c r="V25" s="37"/>
      <c r="W25" s="37"/>
      <c r="X25" s="38"/>
    </row>
    <row r="26" spans="1:24" ht="102">
      <c r="A26" s="52" t="s">
        <v>810</v>
      </c>
      <c r="B26" s="7">
        <v>5</v>
      </c>
      <c r="C26" s="29" t="s">
        <v>830</v>
      </c>
      <c r="D26" s="29" t="s">
        <v>827</v>
      </c>
      <c r="E26" s="29" t="s">
        <v>825</v>
      </c>
      <c r="F26" s="29" t="s">
        <v>810</v>
      </c>
      <c r="G26" s="29" t="s">
        <v>810</v>
      </c>
      <c r="H26" s="30" t="s">
        <v>814</v>
      </c>
      <c r="I26" s="31">
        <v>200</v>
      </c>
      <c r="J26" s="56"/>
      <c r="K26" s="7">
        <v>1</v>
      </c>
      <c r="L26" s="32"/>
      <c r="M26" s="33"/>
      <c r="N26" s="34">
        <f t="shared" si="1"/>
        <v>0</v>
      </c>
      <c r="O26" s="35"/>
      <c r="P26" s="36"/>
      <c r="Q26" s="34">
        <f t="shared" si="2"/>
        <v>0</v>
      </c>
      <c r="R26" s="34">
        <f t="shared" si="3"/>
        <v>0</v>
      </c>
      <c r="S26" s="34">
        <f t="shared" si="4"/>
        <v>0</v>
      </c>
      <c r="T26" s="34">
        <f t="shared" si="4"/>
        <v>0</v>
      </c>
      <c r="U26" s="37"/>
      <c r="V26" s="37"/>
      <c r="W26" s="37"/>
      <c r="X26" s="38"/>
    </row>
    <row r="27" spans="1:24" ht="102">
      <c r="A27" s="52" t="s">
        <v>810</v>
      </c>
      <c r="B27" s="7">
        <v>6</v>
      </c>
      <c r="C27" s="29" t="s">
        <v>831</v>
      </c>
      <c r="D27" s="29" t="s">
        <v>827</v>
      </c>
      <c r="E27" s="29" t="s">
        <v>832</v>
      </c>
      <c r="F27" s="29" t="s">
        <v>810</v>
      </c>
      <c r="G27" s="29" t="s">
        <v>810</v>
      </c>
      <c r="H27" s="30" t="s">
        <v>833</v>
      </c>
      <c r="I27" s="31">
        <v>40</v>
      </c>
      <c r="J27" s="56"/>
      <c r="K27" s="7">
        <v>1</v>
      </c>
      <c r="L27" s="32"/>
      <c r="M27" s="33"/>
      <c r="N27" s="34">
        <f t="shared" si="1"/>
        <v>0</v>
      </c>
      <c r="O27" s="35"/>
      <c r="P27" s="36"/>
      <c r="Q27" s="34">
        <f t="shared" si="2"/>
        <v>0</v>
      </c>
      <c r="R27" s="34">
        <f t="shared" si="3"/>
        <v>0</v>
      </c>
      <c r="S27" s="34">
        <f t="shared" si="4"/>
        <v>0</v>
      </c>
      <c r="T27" s="34">
        <f t="shared" si="4"/>
        <v>0</v>
      </c>
      <c r="U27" s="37"/>
      <c r="V27" s="37"/>
      <c r="W27" s="37"/>
      <c r="X27" s="38"/>
    </row>
    <row r="28" spans="1:24" ht="102.75" thickBot="1">
      <c r="A28" s="53" t="s">
        <v>810</v>
      </c>
      <c r="B28" s="9">
        <v>7</v>
      </c>
      <c r="C28" s="39" t="s">
        <v>834</v>
      </c>
      <c r="D28" s="39" t="s">
        <v>827</v>
      </c>
      <c r="E28" s="39" t="s">
        <v>825</v>
      </c>
      <c r="F28" s="39" t="s">
        <v>810</v>
      </c>
      <c r="G28" s="39" t="s">
        <v>810</v>
      </c>
      <c r="H28" s="40" t="s">
        <v>814</v>
      </c>
      <c r="I28" s="41">
        <v>5</v>
      </c>
      <c r="J28" s="57"/>
      <c r="K28" s="9">
        <v>1</v>
      </c>
      <c r="L28" s="42"/>
      <c r="M28" s="43"/>
      <c r="N28" s="44">
        <f t="shared" si="1"/>
        <v>0</v>
      </c>
      <c r="O28" s="45"/>
      <c r="P28" s="46"/>
      <c r="Q28" s="44">
        <f t="shared" si="2"/>
        <v>0</v>
      </c>
      <c r="R28" s="44">
        <f t="shared" si="3"/>
        <v>0</v>
      </c>
      <c r="S28" s="44">
        <f t="shared" si="4"/>
        <v>0</v>
      </c>
      <c r="T28" s="44">
        <f t="shared" si="4"/>
        <v>0</v>
      </c>
      <c r="U28" s="47"/>
      <c r="V28" s="47"/>
      <c r="W28" s="47"/>
      <c r="X28" s="48"/>
    </row>
    <row r="29" spans="18:20" ht="13.5" thickBot="1">
      <c r="R29" s="58" t="s">
        <v>819</v>
      </c>
      <c r="S29" s="59">
        <f>SUM(S22:S28)</f>
        <v>0</v>
      </c>
      <c r="T29" s="60">
        <f>SUM(T22:T28)</f>
        <v>0</v>
      </c>
    </row>
    <row r="31" ht="13.5" thickBot="1"/>
    <row r="32" spans="1:24" ht="13.5" thickBot="1">
      <c r="A32" s="49" t="s">
        <v>781</v>
      </c>
      <c r="B32" s="54" t="s">
        <v>835</v>
      </c>
      <c r="C32" s="15" t="s">
        <v>836</v>
      </c>
      <c r="D32" s="15"/>
      <c r="E32" s="15"/>
      <c r="F32" s="15"/>
      <c r="G32" s="15"/>
      <c r="H32" s="15" t="s">
        <v>784</v>
      </c>
      <c r="I32" s="15"/>
      <c r="J32" s="4"/>
      <c r="K32" s="3"/>
      <c r="L32" s="15" t="s">
        <v>837</v>
      </c>
      <c r="M32" s="15"/>
      <c r="N32" s="15"/>
      <c r="O32" s="15"/>
      <c r="P32" s="15"/>
      <c r="Q32" s="15"/>
      <c r="R32" s="15"/>
      <c r="S32" s="15"/>
      <c r="T32" s="15"/>
      <c r="U32" s="15"/>
      <c r="V32" s="15"/>
      <c r="W32" s="15"/>
      <c r="X32" s="4"/>
    </row>
    <row r="33" spans="1:24" ht="51.75" thickBot="1">
      <c r="A33" s="50" t="s">
        <v>786</v>
      </c>
      <c r="B33" s="16" t="s">
        <v>787</v>
      </c>
      <c r="C33" s="17" t="s">
        <v>788</v>
      </c>
      <c r="D33" s="17" t="s">
        <v>789</v>
      </c>
      <c r="E33" s="17" t="s">
        <v>790</v>
      </c>
      <c r="F33" s="17" t="s">
        <v>791</v>
      </c>
      <c r="G33" s="17" t="s">
        <v>792</v>
      </c>
      <c r="H33" s="17" t="s">
        <v>793</v>
      </c>
      <c r="I33" s="17" t="s">
        <v>794</v>
      </c>
      <c r="J33" s="18" t="s">
        <v>795</v>
      </c>
      <c r="K33" s="16" t="s">
        <v>796</v>
      </c>
      <c r="L33" s="17" t="s">
        <v>797</v>
      </c>
      <c r="M33" s="17" t="s">
        <v>798</v>
      </c>
      <c r="N33" s="17" t="s">
        <v>799</v>
      </c>
      <c r="O33" s="17" t="s">
        <v>800</v>
      </c>
      <c r="P33" s="17" t="s">
        <v>801</v>
      </c>
      <c r="Q33" s="17" t="s">
        <v>802</v>
      </c>
      <c r="R33" s="17" t="s">
        <v>803</v>
      </c>
      <c r="S33" s="17" t="s">
        <v>804</v>
      </c>
      <c r="T33" s="17" t="s">
        <v>805</v>
      </c>
      <c r="U33" s="17" t="s">
        <v>806</v>
      </c>
      <c r="V33" s="17" t="s">
        <v>807</v>
      </c>
      <c r="W33" s="17" t="s">
        <v>808</v>
      </c>
      <c r="X33" s="18" t="s">
        <v>809</v>
      </c>
    </row>
    <row r="34" spans="1:24" ht="89.25">
      <c r="A34" s="51" t="s">
        <v>810</v>
      </c>
      <c r="B34" s="5">
        <v>1</v>
      </c>
      <c r="C34" s="19" t="s">
        <v>838</v>
      </c>
      <c r="D34" s="19" t="s">
        <v>839</v>
      </c>
      <c r="E34" s="19" t="s">
        <v>832</v>
      </c>
      <c r="F34" s="19" t="s">
        <v>810</v>
      </c>
      <c r="G34" s="19" t="s">
        <v>810</v>
      </c>
      <c r="H34" s="20" t="s">
        <v>814</v>
      </c>
      <c r="I34" s="21">
        <v>10</v>
      </c>
      <c r="J34" s="55"/>
      <c r="K34" s="5">
        <v>1</v>
      </c>
      <c r="L34" s="22"/>
      <c r="M34" s="23"/>
      <c r="N34" s="24">
        <f aca="true" t="shared" si="5" ref="N34:N41">IF(M34&gt;0,ROUND(L34/M34,4),0)</f>
        <v>0</v>
      </c>
      <c r="O34" s="25"/>
      <c r="P34" s="26"/>
      <c r="Q34" s="24">
        <f aca="true" t="shared" si="6" ref="Q34:Q41">ROUND(ROUND(N34,4)*(1-O34),4)</f>
        <v>0</v>
      </c>
      <c r="R34" s="24">
        <f aca="true" t="shared" si="7" ref="R34:R41">ROUND(ROUND(Q34,4)*(1+P34),4)</f>
        <v>0</v>
      </c>
      <c r="S34" s="24">
        <f aca="true" t="shared" si="8" ref="S34:T41">ROUND($I34*Q34,4)</f>
        <v>0</v>
      </c>
      <c r="T34" s="24">
        <f t="shared" si="8"/>
        <v>0</v>
      </c>
      <c r="U34" s="27"/>
      <c r="V34" s="27"/>
      <c r="W34" s="27"/>
      <c r="X34" s="28"/>
    </row>
    <row r="35" spans="1:24" ht="102">
      <c r="A35" s="52" t="s">
        <v>810</v>
      </c>
      <c r="B35" s="7">
        <v>2</v>
      </c>
      <c r="C35" s="29" t="s">
        <v>840</v>
      </c>
      <c r="D35" s="29" t="s">
        <v>841</v>
      </c>
      <c r="E35" s="29" t="s">
        <v>832</v>
      </c>
      <c r="F35" s="29" t="s">
        <v>810</v>
      </c>
      <c r="G35" s="29" t="s">
        <v>810</v>
      </c>
      <c r="H35" s="30" t="s">
        <v>814</v>
      </c>
      <c r="I35" s="31">
        <v>100</v>
      </c>
      <c r="J35" s="56"/>
      <c r="K35" s="7">
        <v>1</v>
      </c>
      <c r="L35" s="32"/>
      <c r="M35" s="33"/>
      <c r="N35" s="34">
        <f t="shared" si="5"/>
        <v>0</v>
      </c>
      <c r="O35" s="35"/>
      <c r="P35" s="36"/>
      <c r="Q35" s="34">
        <f t="shared" si="6"/>
        <v>0</v>
      </c>
      <c r="R35" s="34">
        <f t="shared" si="7"/>
        <v>0</v>
      </c>
      <c r="S35" s="34">
        <f t="shared" si="8"/>
        <v>0</v>
      </c>
      <c r="T35" s="34">
        <f t="shared" si="8"/>
        <v>0</v>
      </c>
      <c r="U35" s="37"/>
      <c r="V35" s="37"/>
      <c r="W35" s="37"/>
      <c r="X35" s="38"/>
    </row>
    <row r="36" spans="1:24" ht="102">
      <c r="A36" s="52" t="s">
        <v>810</v>
      </c>
      <c r="B36" s="7">
        <v>3</v>
      </c>
      <c r="C36" s="29" t="s">
        <v>842</v>
      </c>
      <c r="D36" s="29" t="s">
        <v>841</v>
      </c>
      <c r="E36" s="29" t="s">
        <v>832</v>
      </c>
      <c r="F36" s="29" t="s">
        <v>810</v>
      </c>
      <c r="G36" s="29" t="s">
        <v>810</v>
      </c>
      <c r="H36" s="30" t="s">
        <v>814</v>
      </c>
      <c r="I36" s="31">
        <v>500</v>
      </c>
      <c r="J36" s="56"/>
      <c r="K36" s="7">
        <v>1</v>
      </c>
      <c r="L36" s="32"/>
      <c r="M36" s="33"/>
      <c r="N36" s="34">
        <f t="shared" si="5"/>
        <v>0</v>
      </c>
      <c r="O36" s="35"/>
      <c r="P36" s="36"/>
      <c r="Q36" s="34">
        <f t="shared" si="6"/>
        <v>0</v>
      </c>
      <c r="R36" s="34">
        <f t="shared" si="7"/>
        <v>0</v>
      </c>
      <c r="S36" s="34">
        <f t="shared" si="8"/>
        <v>0</v>
      </c>
      <c r="T36" s="34">
        <f t="shared" si="8"/>
        <v>0</v>
      </c>
      <c r="U36" s="37"/>
      <c r="V36" s="37"/>
      <c r="W36" s="37"/>
      <c r="X36" s="38"/>
    </row>
    <row r="37" spans="1:24" ht="102">
      <c r="A37" s="52" t="s">
        <v>810</v>
      </c>
      <c r="B37" s="7">
        <v>4</v>
      </c>
      <c r="C37" s="29" t="s">
        <v>843</v>
      </c>
      <c r="D37" s="29" t="s">
        <v>841</v>
      </c>
      <c r="E37" s="29" t="s">
        <v>832</v>
      </c>
      <c r="F37" s="29" t="s">
        <v>810</v>
      </c>
      <c r="G37" s="29" t="s">
        <v>810</v>
      </c>
      <c r="H37" s="30" t="s">
        <v>814</v>
      </c>
      <c r="I37" s="31">
        <v>1100</v>
      </c>
      <c r="J37" s="56"/>
      <c r="K37" s="7">
        <v>1</v>
      </c>
      <c r="L37" s="32"/>
      <c r="M37" s="33"/>
      <c r="N37" s="34">
        <f t="shared" si="5"/>
        <v>0</v>
      </c>
      <c r="O37" s="35"/>
      <c r="P37" s="36"/>
      <c r="Q37" s="34">
        <f t="shared" si="6"/>
        <v>0</v>
      </c>
      <c r="R37" s="34">
        <f t="shared" si="7"/>
        <v>0</v>
      </c>
      <c r="S37" s="34">
        <f t="shared" si="8"/>
        <v>0</v>
      </c>
      <c r="T37" s="34">
        <f t="shared" si="8"/>
        <v>0</v>
      </c>
      <c r="U37" s="37"/>
      <c r="V37" s="37"/>
      <c r="W37" s="37"/>
      <c r="X37" s="38"/>
    </row>
    <row r="38" spans="1:24" ht="102">
      <c r="A38" s="52" t="s">
        <v>810</v>
      </c>
      <c r="B38" s="7">
        <v>5</v>
      </c>
      <c r="C38" s="29" t="s">
        <v>844</v>
      </c>
      <c r="D38" s="29" t="s">
        <v>841</v>
      </c>
      <c r="E38" s="29" t="s">
        <v>832</v>
      </c>
      <c r="F38" s="29" t="s">
        <v>810</v>
      </c>
      <c r="G38" s="29" t="s">
        <v>810</v>
      </c>
      <c r="H38" s="30" t="s">
        <v>814</v>
      </c>
      <c r="I38" s="31">
        <v>390</v>
      </c>
      <c r="J38" s="56"/>
      <c r="K38" s="7">
        <v>1</v>
      </c>
      <c r="L38" s="32"/>
      <c r="M38" s="33"/>
      <c r="N38" s="34">
        <f t="shared" si="5"/>
        <v>0</v>
      </c>
      <c r="O38" s="35"/>
      <c r="P38" s="36"/>
      <c r="Q38" s="34">
        <f t="shared" si="6"/>
        <v>0</v>
      </c>
      <c r="R38" s="34">
        <f t="shared" si="7"/>
        <v>0</v>
      </c>
      <c r="S38" s="34">
        <f t="shared" si="8"/>
        <v>0</v>
      </c>
      <c r="T38" s="34">
        <f t="shared" si="8"/>
        <v>0</v>
      </c>
      <c r="U38" s="37"/>
      <c r="V38" s="37"/>
      <c r="W38" s="37"/>
      <c r="X38" s="38"/>
    </row>
    <row r="39" spans="1:24" ht="102">
      <c r="A39" s="52" t="s">
        <v>810</v>
      </c>
      <c r="B39" s="7">
        <v>6</v>
      </c>
      <c r="C39" s="29" t="s">
        <v>845</v>
      </c>
      <c r="D39" s="29" t="s">
        <v>841</v>
      </c>
      <c r="E39" s="29" t="s">
        <v>832</v>
      </c>
      <c r="F39" s="29" t="s">
        <v>810</v>
      </c>
      <c r="G39" s="29" t="s">
        <v>810</v>
      </c>
      <c r="H39" s="30" t="s">
        <v>814</v>
      </c>
      <c r="I39" s="31">
        <v>60</v>
      </c>
      <c r="J39" s="56"/>
      <c r="K39" s="7">
        <v>1</v>
      </c>
      <c r="L39" s="32"/>
      <c r="M39" s="33"/>
      <c r="N39" s="34">
        <f t="shared" si="5"/>
        <v>0</v>
      </c>
      <c r="O39" s="35"/>
      <c r="P39" s="36"/>
      <c r="Q39" s="34">
        <f t="shared" si="6"/>
        <v>0</v>
      </c>
      <c r="R39" s="34">
        <f t="shared" si="7"/>
        <v>0</v>
      </c>
      <c r="S39" s="34">
        <f t="shared" si="8"/>
        <v>0</v>
      </c>
      <c r="T39" s="34">
        <f t="shared" si="8"/>
        <v>0</v>
      </c>
      <c r="U39" s="37"/>
      <c r="V39" s="37"/>
      <c r="W39" s="37"/>
      <c r="X39" s="38"/>
    </row>
    <row r="40" spans="1:24" ht="102">
      <c r="A40" s="52" t="s">
        <v>810</v>
      </c>
      <c r="B40" s="7">
        <v>7</v>
      </c>
      <c r="C40" s="29" t="s">
        <v>846</v>
      </c>
      <c r="D40" s="29" t="s">
        <v>841</v>
      </c>
      <c r="E40" s="29" t="s">
        <v>832</v>
      </c>
      <c r="F40" s="29" t="s">
        <v>810</v>
      </c>
      <c r="G40" s="29" t="s">
        <v>810</v>
      </c>
      <c r="H40" s="30" t="s">
        <v>814</v>
      </c>
      <c r="I40" s="31">
        <v>10</v>
      </c>
      <c r="J40" s="56"/>
      <c r="K40" s="7">
        <v>1</v>
      </c>
      <c r="L40" s="32"/>
      <c r="M40" s="33"/>
      <c r="N40" s="34">
        <f t="shared" si="5"/>
        <v>0</v>
      </c>
      <c r="O40" s="35"/>
      <c r="P40" s="36"/>
      <c r="Q40" s="34">
        <f t="shared" si="6"/>
        <v>0</v>
      </c>
      <c r="R40" s="34">
        <f t="shared" si="7"/>
        <v>0</v>
      </c>
      <c r="S40" s="34">
        <f t="shared" si="8"/>
        <v>0</v>
      </c>
      <c r="T40" s="34">
        <f t="shared" si="8"/>
        <v>0</v>
      </c>
      <c r="U40" s="37"/>
      <c r="V40" s="37"/>
      <c r="W40" s="37"/>
      <c r="X40" s="38"/>
    </row>
    <row r="41" spans="1:24" ht="102.75" thickBot="1">
      <c r="A41" s="53" t="s">
        <v>810</v>
      </c>
      <c r="B41" s="9">
        <v>8</v>
      </c>
      <c r="C41" s="39" t="s">
        <v>847</v>
      </c>
      <c r="D41" s="39" t="s">
        <v>841</v>
      </c>
      <c r="E41" s="39" t="s">
        <v>832</v>
      </c>
      <c r="F41" s="39" t="s">
        <v>810</v>
      </c>
      <c r="G41" s="39" t="s">
        <v>810</v>
      </c>
      <c r="H41" s="40" t="s">
        <v>814</v>
      </c>
      <c r="I41" s="41">
        <v>10</v>
      </c>
      <c r="J41" s="57"/>
      <c r="K41" s="9">
        <v>1</v>
      </c>
      <c r="L41" s="42"/>
      <c r="M41" s="43"/>
      <c r="N41" s="44">
        <f t="shared" si="5"/>
        <v>0</v>
      </c>
      <c r="O41" s="45"/>
      <c r="P41" s="46"/>
      <c r="Q41" s="44">
        <f t="shared" si="6"/>
        <v>0</v>
      </c>
      <c r="R41" s="44">
        <f t="shared" si="7"/>
        <v>0</v>
      </c>
      <c r="S41" s="44">
        <f t="shared" si="8"/>
        <v>0</v>
      </c>
      <c r="T41" s="44">
        <f t="shared" si="8"/>
        <v>0</v>
      </c>
      <c r="U41" s="47"/>
      <c r="V41" s="47"/>
      <c r="W41" s="47"/>
      <c r="X41" s="48"/>
    </row>
    <row r="42" spans="18:20" ht="13.5" thickBot="1">
      <c r="R42" s="58" t="s">
        <v>819</v>
      </c>
      <c r="S42" s="59">
        <f>SUM(S34:S41)</f>
        <v>0</v>
      </c>
      <c r="T42" s="60">
        <f>SUM(T34:T41)</f>
        <v>0</v>
      </c>
    </row>
    <row r="44" ht="13.5" thickBot="1"/>
    <row r="45" spans="1:24" ht="13.5" thickBot="1">
      <c r="A45" s="49" t="s">
        <v>781</v>
      </c>
      <c r="B45" s="54" t="s">
        <v>848</v>
      </c>
      <c r="C45" s="15" t="s">
        <v>849</v>
      </c>
      <c r="D45" s="15"/>
      <c r="E45" s="15"/>
      <c r="F45" s="15"/>
      <c r="G45" s="15"/>
      <c r="H45" s="15" t="s">
        <v>784</v>
      </c>
      <c r="I45" s="15"/>
      <c r="J45" s="4"/>
      <c r="K45" s="3"/>
      <c r="L45" s="15" t="s">
        <v>850</v>
      </c>
      <c r="M45" s="15"/>
      <c r="N45" s="15"/>
      <c r="O45" s="15"/>
      <c r="P45" s="15"/>
      <c r="Q45" s="15"/>
      <c r="R45" s="15"/>
      <c r="S45" s="15"/>
      <c r="T45" s="15"/>
      <c r="U45" s="15"/>
      <c r="V45" s="15"/>
      <c r="W45" s="15"/>
      <c r="X45" s="4"/>
    </row>
    <row r="46" spans="1:24" ht="51.75" thickBot="1">
      <c r="A46" s="50" t="s">
        <v>786</v>
      </c>
      <c r="B46" s="16" t="s">
        <v>787</v>
      </c>
      <c r="C46" s="17" t="s">
        <v>788</v>
      </c>
      <c r="D46" s="17" t="s">
        <v>789</v>
      </c>
      <c r="E46" s="17" t="s">
        <v>790</v>
      </c>
      <c r="F46" s="17" t="s">
        <v>791</v>
      </c>
      <c r="G46" s="17" t="s">
        <v>792</v>
      </c>
      <c r="H46" s="17" t="s">
        <v>793</v>
      </c>
      <c r="I46" s="17" t="s">
        <v>794</v>
      </c>
      <c r="J46" s="18" t="s">
        <v>795</v>
      </c>
      <c r="K46" s="16" t="s">
        <v>796</v>
      </c>
      <c r="L46" s="17" t="s">
        <v>797</v>
      </c>
      <c r="M46" s="17" t="s">
        <v>798</v>
      </c>
      <c r="N46" s="17" t="s">
        <v>799</v>
      </c>
      <c r="O46" s="17" t="s">
        <v>800</v>
      </c>
      <c r="P46" s="17" t="s">
        <v>801</v>
      </c>
      <c r="Q46" s="17" t="s">
        <v>802</v>
      </c>
      <c r="R46" s="17" t="s">
        <v>803</v>
      </c>
      <c r="S46" s="17" t="s">
        <v>804</v>
      </c>
      <c r="T46" s="17" t="s">
        <v>805</v>
      </c>
      <c r="U46" s="17" t="s">
        <v>806</v>
      </c>
      <c r="V46" s="17" t="s">
        <v>807</v>
      </c>
      <c r="W46" s="17" t="s">
        <v>808</v>
      </c>
      <c r="X46" s="18" t="s">
        <v>809</v>
      </c>
    </row>
    <row r="47" spans="1:24" ht="51">
      <c r="A47" s="51" t="s">
        <v>810</v>
      </c>
      <c r="B47" s="5">
        <v>1</v>
      </c>
      <c r="C47" s="19" t="s">
        <v>851</v>
      </c>
      <c r="D47" s="19" t="s">
        <v>852</v>
      </c>
      <c r="E47" s="19" t="s">
        <v>853</v>
      </c>
      <c r="F47" s="19" t="s">
        <v>810</v>
      </c>
      <c r="G47" s="19" t="s">
        <v>810</v>
      </c>
      <c r="H47" s="20" t="s">
        <v>814</v>
      </c>
      <c r="I47" s="21">
        <v>5</v>
      </c>
      <c r="J47" s="55"/>
      <c r="K47" s="5">
        <v>1</v>
      </c>
      <c r="L47" s="22"/>
      <c r="M47" s="23"/>
      <c r="N47" s="24">
        <f>IF(M47&gt;0,ROUND(L47/M47,4),0)</f>
        <v>0</v>
      </c>
      <c r="O47" s="25"/>
      <c r="P47" s="26"/>
      <c r="Q47" s="24">
        <f>ROUND(ROUND(N47,4)*(1-O47),4)</f>
        <v>0</v>
      </c>
      <c r="R47" s="24">
        <f>ROUND(ROUND(Q47,4)*(1+P47),4)</f>
        <v>0</v>
      </c>
      <c r="S47" s="24">
        <f>ROUND($I47*Q47,4)</f>
        <v>0</v>
      </c>
      <c r="T47" s="24">
        <f>ROUND($I47*R47,4)</f>
        <v>0</v>
      </c>
      <c r="U47" s="27"/>
      <c r="V47" s="27"/>
      <c r="W47" s="27"/>
      <c r="X47" s="28"/>
    </row>
    <row r="48" spans="1:24" ht="51.75" thickBot="1">
      <c r="A48" s="53" t="s">
        <v>810</v>
      </c>
      <c r="B48" s="9">
        <v>2</v>
      </c>
      <c r="C48" s="39" t="s">
        <v>854</v>
      </c>
      <c r="D48" s="39" t="s">
        <v>855</v>
      </c>
      <c r="E48" s="39" t="s">
        <v>853</v>
      </c>
      <c r="F48" s="39" t="s">
        <v>810</v>
      </c>
      <c r="G48" s="39" t="s">
        <v>810</v>
      </c>
      <c r="H48" s="40" t="s">
        <v>814</v>
      </c>
      <c r="I48" s="41">
        <v>5</v>
      </c>
      <c r="J48" s="57"/>
      <c r="K48" s="9">
        <v>1</v>
      </c>
      <c r="L48" s="42"/>
      <c r="M48" s="43"/>
      <c r="N48" s="44">
        <f>IF(M48&gt;0,ROUND(L48/M48,4),0)</f>
        <v>0</v>
      </c>
      <c r="O48" s="45"/>
      <c r="P48" s="46"/>
      <c r="Q48" s="44">
        <f>ROUND(ROUND(N48,4)*(1-O48),4)</f>
        <v>0</v>
      </c>
      <c r="R48" s="44">
        <f>ROUND(ROUND(Q48,4)*(1+P48),4)</f>
        <v>0</v>
      </c>
      <c r="S48" s="44">
        <f>ROUND($I48*Q48,4)</f>
        <v>0</v>
      </c>
      <c r="T48" s="44">
        <f>ROUND($I48*R48,4)</f>
        <v>0</v>
      </c>
      <c r="U48" s="47"/>
      <c r="V48" s="47"/>
      <c r="W48" s="47"/>
      <c r="X48" s="48"/>
    </row>
    <row r="49" spans="18:20" ht="13.5" thickBot="1">
      <c r="R49" s="58" t="s">
        <v>819</v>
      </c>
      <c r="S49" s="59">
        <f>SUM(S47:S48)</f>
        <v>0</v>
      </c>
      <c r="T49" s="60">
        <f>SUM(T47:T48)</f>
        <v>0</v>
      </c>
    </row>
    <row r="51" ht="13.5" thickBot="1"/>
    <row r="52" spans="1:24" ht="13.5" thickBot="1">
      <c r="A52" s="49" t="s">
        <v>781</v>
      </c>
      <c r="B52" s="54" t="s">
        <v>856</v>
      </c>
      <c r="C52" s="15" t="s">
        <v>857</v>
      </c>
      <c r="D52" s="15"/>
      <c r="E52" s="15"/>
      <c r="F52" s="15"/>
      <c r="G52" s="15"/>
      <c r="H52" s="15" t="s">
        <v>784</v>
      </c>
      <c r="I52" s="15"/>
      <c r="J52" s="4"/>
      <c r="K52" s="3"/>
      <c r="L52" s="15" t="s">
        <v>858</v>
      </c>
      <c r="M52" s="15"/>
      <c r="N52" s="15"/>
      <c r="O52" s="15"/>
      <c r="P52" s="15"/>
      <c r="Q52" s="15"/>
      <c r="R52" s="15"/>
      <c r="S52" s="15"/>
      <c r="T52" s="15"/>
      <c r="U52" s="15"/>
      <c r="V52" s="15"/>
      <c r="W52" s="15"/>
      <c r="X52" s="4"/>
    </row>
    <row r="53" spans="1:24" ht="51.75" thickBot="1">
      <c r="A53" s="50" t="s">
        <v>786</v>
      </c>
      <c r="B53" s="16" t="s">
        <v>787</v>
      </c>
      <c r="C53" s="17" t="s">
        <v>788</v>
      </c>
      <c r="D53" s="17" t="s">
        <v>789</v>
      </c>
      <c r="E53" s="17" t="s">
        <v>790</v>
      </c>
      <c r="F53" s="17" t="s">
        <v>791</v>
      </c>
      <c r="G53" s="17" t="s">
        <v>792</v>
      </c>
      <c r="H53" s="17" t="s">
        <v>793</v>
      </c>
      <c r="I53" s="17" t="s">
        <v>794</v>
      </c>
      <c r="J53" s="18" t="s">
        <v>795</v>
      </c>
      <c r="K53" s="16" t="s">
        <v>796</v>
      </c>
      <c r="L53" s="17" t="s">
        <v>797</v>
      </c>
      <c r="M53" s="17" t="s">
        <v>798</v>
      </c>
      <c r="N53" s="17" t="s">
        <v>799</v>
      </c>
      <c r="O53" s="17" t="s">
        <v>800</v>
      </c>
      <c r="P53" s="17" t="s">
        <v>801</v>
      </c>
      <c r="Q53" s="17" t="s">
        <v>802</v>
      </c>
      <c r="R53" s="17" t="s">
        <v>803</v>
      </c>
      <c r="S53" s="17" t="s">
        <v>804</v>
      </c>
      <c r="T53" s="17" t="s">
        <v>805</v>
      </c>
      <c r="U53" s="17" t="s">
        <v>806</v>
      </c>
      <c r="V53" s="17" t="s">
        <v>807</v>
      </c>
      <c r="W53" s="17" t="s">
        <v>808</v>
      </c>
      <c r="X53" s="18" t="s">
        <v>809</v>
      </c>
    </row>
    <row r="54" spans="1:24" ht="51.75" thickBot="1">
      <c r="A54" s="71" t="s">
        <v>810</v>
      </c>
      <c r="B54" s="72">
        <v>1</v>
      </c>
      <c r="C54" s="61" t="s">
        <v>859</v>
      </c>
      <c r="D54" s="61" t="s">
        <v>860</v>
      </c>
      <c r="E54" s="61" t="s">
        <v>861</v>
      </c>
      <c r="F54" s="61" t="s">
        <v>810</v>
      </c>
      <c r="G54" s="61" t="s">
        <v>810</v>
      </c>
      <c r="H54" s="62" t="s">
        <v>814</v>
      </c>
      <c r="I54" s="63">
        <v>5</v>
      </c>
      <c r="J54" s="73"/>
      <c r="K54" s="72">
        <v>1</v>
      </c>
      <c r="L54" s="64"/>
      <c r="M54" s="65"/>
      <c r="N54" s="66">
        <f>IF(M54&gt;0,ROUND(L54/M54,4),0)</f>
        <v>0</v>
      </c>
      <c r="O54" s="67"/>
      <c r="P54" s="68"/>
      <c r="Q54" s="66">
        <f>ROUND(ROUND(N54,4)*(1-O54),4)</f>
        <v>0</v>
      </c>
      <c r="R54" s="66">
        <f>ROUND(ROUND(Q54,4)*(1+P54),4)</f>
        <v>0</v>
      </c>
      <c r="S54" s="66">
        <f>ROUND($I54*Q54,4)</f>
        <v>0</v>
      </c>
      <c r="T54" s="66">
        <f>ROUND($I54*R54,4)</f>
        <v>0</v>
      </c>
      <c r="U54" s="69"/>
      <c r="V54" s="69"/>
      <c r="W54" s="69"/>
      <c r="X54" s="70"/>
    </row>
    <row r="55" spans="18:20" ht="13.5" thickBot="1">
      <c r="R55" s="58" t="s">
        <v>819</v>
      </c>
      <c r="S55" s="59">
        <f>SUM(S54:S54)</f>
        <v>0</v>
      </c>
      <c r="T55" s="60">
        <f>SUM(T54:T54)</f>
        <v>0</v>
      </c>
    </row>
    <row r="57" ht="13.5" thickBot="1"/>
    <row r="58" spans="1:24" ht="13.5" thickBot="1">
      <c r="A58" s="49" t="s">
        <v>781</v>
      </c>
      <c r="B58" s="54" t="s">
        <v>862</v>
      </c>
      <c r="C58" s="15" t="s">
        <v>863</v>
      </c>
      <c r="D58" s="15"/>
      <c r="E58" s="15"/>
      <c r="F58" s="15"/>
      <c r="G58" s="15"/>
      <c r="H58" s="15" t="s">
        <v>864</v>
      </c>
      <c r="I58" s="15"/>
      <c r="J58" s="4"/>
      <c r="K58" s="3"/>
      <c r="L58" s="15" t="s">
        <v>865</v>
      </c>
      <c r="M58" s="15"/>
      <c r="N58" s="15"/>
      <c r="O58" s="15"/>
      <c r="P58" s="15"/>
      <c r="Q58" s="15"/>
      <c r="R58" s="15"/>
      <c r="S58" s="15"/>
      <c r="T58" s="15"/>
      <c r="U58" s="15"/>
      <c r="V58" s="15"/>
      <c r="W58" s="15"/>
      <c r="X58" s="4"/>
    </row>
    <row r="59" spans="1:24" ht="51.75" thickBot="1">
      <c r="A59" s="50" t="s">
        <v>786</v>
      </c>
      <c r="B59" s="16" t="s">
        <v>787</v>
      </c>
      <c r="C59" s="17" t="s">
        <v>788</v>
      </c>
      <c r="D59" s="17" t="s">
        <v>789</v>
      </c>
      <c r="E59" s="17" t="s">
        <v>790</v>
      </c>
      <c r="F59" s="17" t="s">
        <v>791</v>
      </c>
      <c r="G59" s="17" t="s">
        <v>792</v>
      </c>
      <c r="H59" s="17" t="s">
        <v>793</v>
      </c>
      <c r="I59" s="17" t="s">
        <v>794</v>
      </c>
      <c r="J59" s="18" t="s">
        <v>795</v>
      </c>
      <c r="K59" s="16" t="s">
        <v>796</v>
      </c>
      <c r="L59" s="17" t="s">
        <v>797</v>
      </c>
      <c r="M59" s="17" t="s">
        <v>798</v>
      </c>
      <c r="N59" s="17" t="s">
        <v>799</v>
      </c>
      <c r="O59" s="17" t="s">
        <v>800</v>
      </c>
      <c r="P59" s="17" t="s">
        <v>801</v>
      </c>
      <c r="Q59" s="17" t="s">
        <v>802</v>
      </c>
      <c r="R59" s="17" t="s">
        <v>803</v>
      </c>
      <c r="S59" s="17" t="s">
        <v>804</v>
      </c>
      <c r="T59" s="17" t="s">
        <v>805</v>
      </c>
      <c r="U59" s="17" t="s">
        <v>806</v>
      </c>
      <c r="V59" s="17" t="s">
        <v>807</v>
      </c>
      <c r="W59" s="17" t="s">
        <v>808</v>
      </c>
      <c r="X59" s="18" t="s">
        <v>809</v>
      </c>
    </row>
    <row r="60" spans="1:24" ht="76.5">
      <c r="A60" s="51" t="s">
        <v>810</v>
      </c>
      <c r="B60" s="5">
        <v>1</v>
      </c>
      <c r="C60" s="19" t="s">
        <v>866</v>
      </c>
      <c r="D60" s="19" t="s">
        <v>867</v>
      </c>
      <c r="E60" s="19" t="s">
        <v>868</v>
      </c>
      <c r="F60" s="19" t="s">
        <v>869</v>
      </c>
      <c r="G60" s="19" t="s">
        <v>810</v>
      </c>
      <c r="H60" s="20" t="s">
        <v>814</v>
      </c>
      <c r="I60" s="21">
        <v>10</v>
      </c>
      <c r="J60" s="55"/>
      <c r="K60" s="5">
        <v>1</v>
      </c>
      <c r="L60" s="22"/>
      <c r="M60" s="23"/>
      <c r="N60" s="24">
        <f>IF(M60&gt;0,ROUND(L60/M60,4),0)</f>
        <v>0</v>
      </c>
      <c r="O60" s="25"/>
      <c r="P60" s="26"/>
      <c r="Q60" s="24">
        <f>ROUND(ROUND(N60,4)*(1-O60),4)</f>
        <v>0</v>
      </c>
      <c r="R60" s="24">
        <f>ROUND(ROUND(Q60,4)*(1+P60),4)</f>
        <v>0</v>
      </c>
      <c r="S60" s="24">
        <f aca="true" t="shared" si="9" ref="S60:T63">ROUND($I60*Q60,4)</f>
        <v>0</v>
      </c>
      <c r="T60" s="24">
        <f t="shared" si="9"/>
        <v>0</v>
      </c>
      <c r="U60" s="27"/>
      <c r="V60" s="27"/>
      <c r="W60" s="27"/>
      <c r="X60" s="28"/>
    </row>
    <row r="61" spans="1:24" ht="76.5">
      <c r="A61" s="52" t="s">
        <v>810</v>
      </c>
      <c r="B61" s="7">
        <v>2</v>
      </c>
      <c r="C61" s="29" t="s">
        <v>870</v>
      </c>
      <c r="D61" s="29" t="s">
        <v>867</v>
      </c>
      <c r="E61" s="29" t="s">
        <v>868</v>
      </c>
      <c r="F61" s="29" t="s">
        <v>869</v>
      </c>
      <c r="G61" s="29" t="s">
        <v>810</v>
      </c>
      <c r="H61" s="30" t="s">
        <v>814</v>
      </c>
      <c r="I61" s="31">
        <v>10</v>
      </c>
      <c r="J61" s="56"/>
      <c r="K61" s="7">
        <v>1</v>
      </c>
      <c r="L61" s="32"/>
      <c r="M61" s="33"/>
      <c r="N61" s="34">
        <f>IF(M61&gt;0,ROUND(L61/M61,4),0)</f>
        <v>0</v>
      </c>
      <c r="O61" s="35"/>
      <c r="P61" s="36"/>
      <c r="Q61" s="34">
        <f>ROUND(ROUND(N61,4)*(1-O61),4)</f>
        <v>0</v>
      </c>
      <c r="R61" s="34">
        <f>ROUND(ROUND(Q61,4)*(1+P61),4)</f>
        <v>0</v>
      </c>
      <c r="S61" s="34">
        <f t="shared" si="9"/>
        <v>0</v>
      </c>
      <c r="T61" s="34">
        <f t="shared" si="9"/>
        <v>0</v>
      </c>
      <c r="U61" s="37"/>
      <c r="V61" s="37"/>
      <c r="W61" s="37"/>
      <c r="X61" s="38"/>
    </row>
    <row r="62" spans="1:24" ht="76.5">
      <c r="A62" s="52" t="s">
        <v>810</v>
      </c>
      <c r="B62" s="7">
        <v>3</v>
      </c>
      <c r="C62" s="29" t="s">
        <v>866</v>
      </c>
      <c r="D62" s="29" t="s">
        <v>871</v>
      </c>
      <c r="E62" s="29" t="s">
        <v>872</v>
      </c>
      <c r="F62" s="29" t="s">
        <v>869</v>
      </c>
      <c r="G62" s="29" t="s">
        <v>810</v>
      </c>
      <c r="H62" s="30" t="s">
        <v>814</v>
      </c>
      <c r="I62" s="31">
        <v>10</v>
      </c>
      <c r="J62" s="56"/>
      <c r="K62" s="7">
        <v>1</v>
      </c>
      <c r="L62" s="32"/>
      <c r="M62" s="33"/>
      <c r="N62" s="34">
        <f>IF(M62&gt;0,ROUND(L62/M62,4),0)</f>
        <v>0</v>
      </c>
      <c r="O62" s="35"/>
      <c r="P62" s="36"/>
      <c r="Q62" s="34">
        <f>ROUND(ROUND(N62,4)*(1-O62),4)</f>
        <v>0</v>
      </c>
      <c r="R62" s="34">
        <f>ROUND(ROUND(Q62,4)*(1+P62),4)</f>
        <v>0</v>
      </c>
      <c r="S62" s="34">
        <f t="shared" si="9"/>
        <v>0</v>
      </c>
      <c r="T62" s="34">
        <f t="shared" si="9"/>
        <v>0</v>
      </c>
      <c r="U62" s="37"/>
      <c r="V62" s="37"/>
      <c r="W62" s="37"/>
      <c r="X62" s="38"/>
    </row>
    <row r="63" spans="1:24" ht="77.25" thickBot="1">
      <c r="A63" s="53" t="s">
        <v>810</v>
      </c>
      <c r="B63" s="9">
        <v>4</v>
      </c>
      <c r="C63" s="39" t="s">
        <v>870</v>
      </c>
      <c r="D63" s="39" t="s">
        <v>873</v>
      </c>
      <c r="E63" s="39" t="s">
        <v>874</v>
      </c>
      <c r="F63" s="39" t="s">
        <v>869</v>
      </c>
      <c r="G63" s="39" t="s">
        <v>810</v>
      </c>
      <c r="H63" s="40" t="s">
        <v>814</v>
      </c>
      <c r="I63" s="41">
        <v>20</v>
      </c>
      <c r="J63" s="57"/>
      <c r="K63" s="9">
        <v>1</v>
      </c>
      <c r="L63" s="42"/>
      <c r="M63" s="43"/>
      <c r="N63" s="44">
        <f>IF(M63&gt;0,ROUND(L63/M63,4),0)</f>
        <v>0</v>
      </c>
      <c r="O63" s="45"/>
      <c r="P63" s="46"/>
      <c r="Q63" s="44">
        <f>ROUND(ROUND(N63,4)*(1-O63),4)</f>
        <v>0</v>
      </c>
      <c r="R63" s="44">
        <f>ROUND(ROUND(Q63,4)*(1+P63),4)</f>
        <v>0</v>
      </c>
      <c r="S63" s="44">
        <f t="shared" si="9"/>
        <v>0</v>
      </c>
      <c r="T63" s="44">
        <f t="shared" si="9"/>
        <v>0</v>
      </c>
      <c r="U63" s="47"/>
      <c r="V63" s="47"/>
      <c r="W63" s="47"/>
      <c r="X63" s="48"/>
    </row>
    <row r="64" spans="18:20" ht="13.5" thickBot="1">
      <c r="R64" s="58" t="s">
        <v>819</v>
      </c>
      <c r="S64" s="59">
        <f>SUM(S60:S63)</f>
        <v>0</v>
      </c>
      <c r="T64" s="60">
        <f>SUM(T60:T63)</f>
        <v>0</v>
      </c>
    </row>
    <row r="66" ht="13.5" thickBot="1"/>
    <row r="67" spans="1:24" ht="13.5" thickBot="1">
      <c r="A67" s="49" t="s">
        <v>781</v>
      </c>
      <c r="B67" s="54" t="s">
        <v>875</v>
      </c>
      <c r="C67" s="15" t="s">
        <v>876</v>
      </c>
      <c r="D67" s="15"/>
      <c r="E67" s="15"/>
      <c r="F67" s="15"/>
      <c r="G67" s="15"/>
      <c r="H67" s="15" t="s">
        <v>784</v>
      </c>
      <c r="I67" s="15"/>
      <c r="J67" s="4"/>
      <c r="K67" s="3"/>
      <c r="L67" s="15" t="s">
        <v>877</v>
      </c>
      <c r="M67" s="15"/>
      <c r="N67" s="15"/>
      <c r="O67" s="15"/>
      <c r="P67" s="15"/>
      <c r="Q67" s="15"/>
      <c r="R67" s="15"/>
      <c r="S67" s="15"/>
      <c r="T67" s="15"/>
      <c r="U67" s="15"/>
      <c r="V67" s="15"/>
      <c r="W67" s="15"/>
      <c r="X67" s="4"/>
    </row>
    <row r="68" spans="1:24" ht="51.75" thickBot="1">
      <c r="A68" s="50" t="s">
        <v>786</v>
      </c>
      <c r="B68" s="16" t="s">
        <v>787</v>
      </c>
      <c r="C68" s="17" t="s">
        <v>788</v>
      </c>
      <c r="D68" s="17" t="s">
        <v>789</v>
      </c>
      <c r="E68" s="17" t="s">
        <v>790</v>
      </c>
      <c r="F68" s="17" t="s">
        <v>791</v>
      </c>
      <c r="G68" s="17" t="s">
        <v>792</v>
      </c>
      <c r="H68" s="17" t="s">
        <v>793</v>
      </c>
      <c r="I68" s="17" t="s">
        <v>794</v>
      </c>
      <c r="J68" s="18" t="s">
        <v>795</v>
      </c>
      <c r="K68" s="16" t="s">
        <v>796</v>
      </c>
      <c r="L68" s="17" t="s">
        <v>797</v>
      </c>
      <c r="M68" s="17" t="s">
        <v>798</v>
      </c>
      <c r="N68" s="17" t="s">
        <v>799</v>
      </c>
      <c r="O68" s="17" t="s">
        <v>800</v>
      </c>
      <c r="P68" s="17" t="s">
        <v>801</v>
      </c>
      <c r="Q68" s="17" t="s">
        <v>802</v>
      </c>
      <c r="R68" s="17" t="s">
        <v>803</v>
      </c>
      <c r="S68" s="17" t="s">
        <v>804</v>
      </c>
      <c r="T68" s="17" t="s">
        <v>805</v>
      </c>
      <c r="U68" s="17" t="s">
        <v>806</v>
      </c>
      <c r="V68" s="17" t="s">
        <v>807</v>
      </c>
      <c r="W68" s="17" t="s">
        <v>808</v>
      </c>
      <c r="X68" s="18" t="s">
        <v>809</v>
      </c>
    </row>
    <row r="69" spans="1:24" ht="51">
      <c r="A69" s="51" t="s">
        <v>810</v>
      </c>
      <c r="B69" s="5">
        <v>1</v>
      </c>
      <c r="C69" s="19" t="s">
        <v>878</v>
      </c>
      <c r="D69" s="19" t="s">
        <v>879</v>
      </c>
      <c r="E69" s="19" t="s">
        <v>880</v>
      </c>
      <c r="F69" s="19" t="s">
        <v>881</v>
      </c>
      <c r="G69" s="19" t="s">
        <v>810</v>
      </c>
      <c r="H69" s="20" t="s">
        <v>814</v>
      </c>
      <c r="I69" s="21">
        <v>20</v>
      </c>
      <c r="J69" s="55"/>
      <c r="K69" s="5">
        <v>1</v>
      </c>
      <c r="L69" s="22"/>
      <c r="M69" s="23"/>
      <c r="N69" s="24">
        <f aca="true" t="shared" si="10" ref="N69:N74">IF(M69&gt;0,ROUND(L69/M69,4),0)</f>
        <v>0</v>
      </c>
      <c r="O69" s="25"/>
      <c r="P69" s="26"/>
      <c r="Q69" s="24">
        <f aca="true" t="shared" si="11" ref="Q69:Q74">ROUND(ROUND(N69,4)*(1-O69),4)</f>
        <v>0</v>
      </c>
      <c r="R69" s="24">
        <f aca="true" t="shared" si="12" ref="R69:R74">ROUND(ROUND(Q69,4)*(1+P69),4)</f>
        <v>0</v>
      </c>
      <c r="S69" s="24">
        <f aca="true" t="shared" si="13" ref="S69:T74">ROUND($I69*Q69,4)</f>
        <v>0</v>
      </c>
      <c r="T69" s="24">
        <f t="shared" si="13"/>
        <v>0</v>
      </c>
      <c r="U69" s="27"/>
      <c r="V69" s="27"/>
      <c r="W69" s="27"/>
      <c r="X69" s="28"/>
    </row>
    <row r="70" spans="1:24" ht="51">
      <c r="A70" s="52" t="s">
        <v>810</v>
      </c>
      <c r="B70" s="7">
        <v>2</v>
      </c>
      <c r="C70" s="29" t="s">
        <v>882</v>
      </c>
      <c r="D70" s="29" t="s">
        <v>879</v>
      </c>
      <c r="E70" s="29" t="s">
        <v>883</v>
      </c>
      <c r="F70" s="29" t="s">
        <v>881</v>
      </c>
      <c r="G70" s="29" t="s">
        <v>810</v>
      </c>
      <c r="H70" s="30" t="s">
        <v>814</v>
      </c>
      <c r="I70" s="31">
        <v>50</v>
      </c>
      <c r="J70" s="56"/>
      <c r="K70" s="7">
        <v>1</v>
      </c>
      <c r="L70" s="32"/>
      <c r="M70" s="33"/>
      <c r="N70" s="34">
        <f t="shared" si="10"/>
        <v>0</v>
      </c>
      <c r="O70" s="35"/>
      <c r="P70" s="36"/>
      <c r="Q70" s="34">
        <f t="shared" si="11"/>
        <v>0</v>
      </c>
      <c r="R70" s="34">
        <f t="shared" si="12"/>
        <v>0</v>
      </c>
      <c r="S70" s="34">
        <f t="shared" si="13"/>
        <v>0</v>
      </c>
      <c r="T70" s="34">
        <f t="shared" si="13"/>
        <v>0</v>
      </c>
      <c r="U70" s="37"/>
      <c r="V70" s="37"/>
      <c r="W70" s="37"/>
      <c r="X70" s="38"/>
    </row>
    <row r="71" spans="1:24" ht="51">
      <c r="A71" s="52" t="s">
        <v>810</v>
      </c>
      <c r="B71" s="7">
        <v>3</v>
      </c>
      <c r="C71" s="29" t="s">
        <v>884</v>
      </c>
      <c r="D71" s="29" t="s">
        <v>879</v>
      </c>
      <c r="E71" s="29" t="s">
        <v>885</v>
      </c>
      <c r="F71" s="29" t="s">
        <v>881</v>
      </c>
      <c r="G71" s="29" t="s">
        <v>810</v>
      </c>
      <c r="H71" s="30" t="s">
        <v>814</v>
      </c>
      <c r="I71" s="31">
        <v>20</v>
      </c>
      <c r="J71" s="56"/>
      <c r="K71" s="7">
        <v>1</v>
      </c>
      <c r="L71" s="32"/>
      <c r="M71" s="33"/>
      <c r="N71" s="34">
        <f t="shared" si="10"/>
        <v>0</v>
      </c>
      <c r="O71" s="35"/>
      <c r="P71" s="36"/>
      <c r="Q71" s="34">
        <f t="shared" si="11"/>
        <v>0</v>
      </c>
      <c r="R71" s="34">
        <f t="shared" si="12"/>
        <v>0</v>
      </c>
      <c r="S71" s="34">
        <f t="shared" si="13"/>
        <v>0</v>
      </c>
      <c r="T71" s="34">
        <f t="shared" si="13"/>
        <v>0</v>
      </c>
      <c r="U71" s="37"/>
      <c r="V71" s="37"/>
      <c r="W71" s="37"/>
      <c r="X71" s="38"/>
    </row>
    <row r="72" spans="1:24" ht="51">
      <c r="A72" s="52" t="s">
        <v>810</v>
      </c>
      <c r="B72" s="7">
        <v>4</v>
      </c>
      <c r="C72" s="29" t="s">
        <v>886</v>
      </c>
      <c r="D72" s="29" t="s">
        <v>887</v>
      </c>
      <c r="E72" s="29" t="s">
        <v>888</v>
      </c>
      <c r="F72" s="29" t="s">
        <v>881</v>
      </c>
      <c r="G72" s="29" t="s">
        <v>810</v>
      </c>
      <c r="H72" s="30" t="s">
        <v>814</v>
      </c>
      <c r="I72" s="31">
        <v>100</v>
      </c>
      <c r="J72" s="56"/>
      <c r="K72" s="7">
        <v>1</v>
      </c>
      <c r="L72" s="32"/>
      <c r="M72" s="33"/>
      <c r="N72" s="34">
        <f t="shared" si="10"/>
        <v>0</v>
      </c>
      <c r="O72" s="35"/>
      <c r="P72" s="36"/>
      <c r="Q72" s="34">
        <f t="shared" si="11"/>
        <v>0</v>
      </c>
      <c r="R72" s="34">
        <f t="shared" si="12"/>
        <v>0</v>
      </c>
      <c r="S72" s="34">
        <f t="shared" si="13"/>
        <v>0</v>
      </c>
      <c r="T72" s="34">
        <f t="shared" si="13"/>
        <v>0</v>
      </c>
      <c r="U72" s="37"/>
      <c r="V72" s="37"/>
      <c r="W72" s="37"/>
      <c r="X72" s="38"/>
    </row>
    <row r="73" spans="1:24" ht="51">
      <c r="A73" s="52" t="s">
        <v>810</v>
      </c>
      <c r="B73" s="7">
        <v>5</v>
      </c>
      <c r="C73" s="29" t="s">
        <v>889</v>
      </c>
      <c r="D73" s="29" t="s">
        <v>887</v>
      </c>
      <c r="E73" s="29" t="s">
        <v>890</v>
      </c>
      <c r="F73" s="29" t="s">
        <v>881</v>
      </c>
      <c r="G73" s="29" t="s">
        <v>810</v>
      </c>
      <c r="H73" s="30" t="s">
        <v>814</v>
      </c>
      <c r="I73" s="31">
        <v>60</v>
      </c>
      <c r="J73" s="56"/>
      <c r="K73" s="7">
        <v>1</v>
      </c>
      <c r="L73" s="32"/>
      <c r="M73" s="33"/>
      <c r="N73" s="34">
        <f t="shared" si="10"/>
        <v>0</v>
      </c>
      <c r="O73" s="35"/>
      <c r="P73" s="36"/>
      <c r="Q73" s="34">
        <f t="shared" si="11"/>
        <v>0</v>
      </c>
      <c r="R73" s="34">
        <f t="shared" si="12"/>
        <v>0</v>
      </c>
      <c r="S73" s="34">
        <f t="shared" si="13"/>
        <v>0</v>
      </c>
      <c r="T73" s="34">
        <f t="shared" si="13"/>
        <v>0</v>
      </c>
      <c r="U73" s="37"/>
      <c r="V73" s="37"/>
      <c r="W73" s="37"/>
      <c r="X73" s="38"/>
    </row>
    <row r="74" spans="1:24" ht="51.75" thickBot="1">
      <c r="A74" s="53" t="s">
        <v>810</v>
      </c>
      <c r="B74" s="9">
        <v>6</v>
      </c>
      <c r="C74" s="39" t="s">
        <v>891</v>
      </c>
      <c r="D74" s="39" t="s">
        <v>887</v>
      </c>
      <c r="E74" s="39" t="s">
        <v>892</v>
      </c>
      <c r="F74" s="39" t="s">
        <v>881</v>
      </c>
      <c r="G74" s="39" t="s">
        <v>810</v>
      </c>
      <c r="H74" s="40" t="s">
        <v>814</v>
      </c>
      <c r="I74" s="41">
        <v>20</v>
      </c>
      <c r="J74" s="57"/>
      <c r="K74" s="9">
        <v>1</v>
      </c>
      <c r="L74" s="42"/>
      <c r="M74" s="43"/>
      <c r="N74" s="44">
        <f t="shared" si="10"/>
        <v>0</v>
      </c>
      <c r="O74" s="45"/>
      <c r="P74" s="46"/>
      <c r="Q74" s="44">
        <f t="shared" si="11"/>
        <v>0</v>
      </c>
      <c r="R74" s="44">
        <f t="shared" si="12"/>
        <v>0</v>
      </c>
      <c r="S74" s="44">
        <f t="shared" si="13"/>
        <v>0</v>
      </c>
      <c r="T74" s="44">
        <f t="shared" si="13"/>
        <v>0</v>
      </c>
      <c r="U74" s="47"/>
      <c r="V74" s="47"/>
      <c r="W74" s="47"/>
      <c r="X74" s="48"/>
    </row>
    <row r="75" spans="18:20" ht="13.5" thickBot="1">
      <c r="R75" s="58" t="s">
        <v>819</v>
      </c>
      <c r="S75" s="59">
        <f>SUM(S69:S74)</f>
        <v>0</v>
      </c>
      <c r="T75" s="60">
        <f>SUM(T69:T74)</f>
        <v>0</v>
      </c>
    </row>
    <row r="77" ht="13.5" thickBot="1"/>
    <row r="78" spans="1:24" ht="13.5" thickBot="1">
      <c r="A78" s="49" t="s">
        <v>781</v>
      </c>
      <c r="B78" s="54" t="s">
        <v>893</v>
      </c>
      <c r="C78" s="15" t="s">
        <v>894</v>
      </c>
      <c r="D78" s="15"/>
      <c r="E78" s="15"/>
      <c r="F78" s="15"/>
      <c r="G78" s="15"/>
      <c r="H78" s="15" t="s">
        <v>784</v>
      </c>
      <c r="I78" s="15"/>
      <c r="J78" s="4"/>
      <c r="K78" s="3"/>
      <c r="L78" s="15" t="s">
        <v>895</v>
      </c>
      <c r="M78" s="15"/>
      <c r="N78" s="15"/>
      <c r="O78" s="15"/>
      <c r="P78" s="15"/>
      <c r="Q78" s="15"/>
      <c r="R78" s="15"/>
      <c r="S78" s="15"/>
      <c r="T78" s="15"/>
      <c r="U78" s="15"/>
      <c r="V78" s="15"/>
      <c r="W78" s="15"/>
      <c r="X78" s="4"/>
    </row>
    <row r="79" spans="1:24" ht="51.75" thickBot="1">
      <c r="A79" s="50" t="s">
        <v>786</v>
      </c>
      <c r="B79" s="16" t="s">
        <v>787</v>
      </c>
      <c r="C79" s="17" t="s">
        <v>788</v>
      </c>
      <c r="D79" s="17" t="s">
        <v>789</v>
      </c>
      <c r="E79" s="17" t="s">
        <v>790</v>
      </c>
      <c r="F79" s="17" t="s">
        <v>791</v>
      </c>
      <c r="G79" s="17" t="s">
        <v>792</v>
      </c>
      <c r="H79" s="17" t="s">
        <v>793</v>
      </c>
      <c r="I79" s="17" t="s">
        <v>794</v>
      </c>
      <c r="J79" s="18" t="s">
        <v>795</v>
      </c>
      <c r="K79" s="16" t="s">
        <v>796</v>
      </c>
      <c r="L79" s="17" t="s">
        <v>797</v>
      </c>
      <c r="M79" s="17" t="s">
        <v>798</v>
      </c>
      <c r="N79" s="17" t="s">
        <v>799</v>
      </c>
      <c r="O79" s="17" t="s">
        <v>800</v>
      </c>
      <c r="P79" s="17" t="s">
        <v>801</v>
      </c>
      <c r="Q79" s="17" t="s">
        <v>802</v>
      </c>
      <c r="R79" s="17" t="s">
        <v>803</v>
      </c>
      <c r="S79" s="17" t="s">
        <v>804</v>
      </c>
      <c r="T79" s="17" t="s">
        <v>805</v>
      </c>
      <c r="U79" s="17" t="s">
        <v>806</v>
      </c>
      <c r="V79" s="17" t="s">
        <v>807</v>
      </c>
      <c r="W79" s="17" t="s">
        <v>808</v>
      </c>
      <c r="X79" s="18" t="s">
        <v>809</v>
      </c>
    </row>
    <row r="80" spans="1:24" ht="63.75">
      <c r="A80" s="51" t="s">
        <v>810</v>
      </c>
      <c r="B80" s="5">
        <v>1</v>
      </c>
      <c r="C80" s="19" t="s">
        <v>896</v>
      </c>
      <c r="D80" s="19" t="s">
        <v>897</v>
      </c>
      <c r="E80" s="19" t="s">
        <v>898</v>
      </c>
      <c r="F80" s="19" t="s">
        <v>810</v>
      </c>
      <c r="G80" s="19" t="s">
        <v>810</v>
      </c>
      <c r="H80" s="20" t="s">
        <v>814</v>
      </c>
      <c r="I80" s="21">
        <v>20</v>
      </c>
      <c r="J80" s="55"/>
      <c r="K80" s="5">
        <v>1</v>
      </c>
      <c r="L80" s="22"/>
      <c r="M80" s="23"/>
      <c r="N80" s="24">
        <f aca="true" t="shared" si="14" ref="N80:N86">IF(M80&gt;0,ROUND(L80/M80,4),0)</f>
        <v>0</v>
      </c>
      <c r="O80" s="25"/>
      <c r="P80" s="26"/>
      <c r="Q80" s="24">
        <f aca="true" t="shared" si="15" ref="Q80:Q86">ROUND(ROUND(N80,4)*(1-O80),4)</f>
        <v>0</v>
      </c>
      <c r="R80" s="24">
        <f aca="true" t="shared" si="16" ref="R80:R86">ROUND(ROUND(Q80,4)*(1+P80),4)</f>
        <v>0</v>
      </c>
      <c r="S80" s="24">
        <f aca="true" t="shared" si="17" ref="S80:T86">ROUND($I80*Q80,4)</f>
        <v>0</v>
      </c>
      <c r="T80" s="24">
        <f t="shared" si="17"/>
        <v>0</v>
      </c>
      <c r="U80" s="27"/>
      <c r="V80" s="27"/>
      <c r="W80" s="27"/>
      <c r="X80" s="28"/>
    </row>
    <row r="81" spans="1:24" ht="63.75">
      <c r="A81" s="52" t="s">
        <v>810</v>
      </c>
      <c r="B81" s="7">
        <v>2</v>
      </c>
      <c r="C81" s="29" t="s">
        <v>899</v>
      </c>
      <c r="D81" s="29" t="s">
        <v>897</v>
      </c>
      <c r="E81" s="29" t="s">
        <v>898</v>
      </c>
      <c r="F81" s="29" t="s">
        <v>810</v>
      </c>
      <c r="G81" s="29" t="s">
        <v>810</v>
      </c>
      <c r="H81" s="30" t="s">
        <v>814</v>
      </c>
      <c r="I81" s="31">
        <v>20</v>
      </c>
      <c r="J81" s="56"/>
      <c r="K81" s="7">
        <v>1</v>
      </c>
      <c r="L81" s="32"/>
      <c r="M81" s="33"/>
      <c r="N81" s="34">
        <f t="shared" si="14"/>
        <v>0</v>
      </c>
      <c r="O81" s="35"/>
      <c r="P81" s="36"/>
      <c r="Q81" s="34">
        <f t="shared" si="15"/>
        <v>0</v>
      </c>
      <c r="R81" s="34">
        <f t="shared" si="16"/>
        <v>0</v>
      </c>
      <c r="S81" s="34">
        <f t="shared" si="17"/>
        <v>0</v>
      </c>
      <c r="T81" s="34">
        <f t="shared" si="17"/>
        <v>0</v>
      </c>
      <c r="U81" s="37"/>
      <c r="V81" s="37"/>
      <c r="W81" s="37"/>
      <c r="X81" s="38"/>
    </row>
    <row r="82" spans="1:24" ht="63.75">
      <c r="A82" s="52" t="s">
        <v>810</v>
      </c>
      <c r="B82" s="7">
        <v>3</v>
      </c>
      <c r="C82" s="29" t="s">
        <v>900</v>
      </c>
      <c r="D82" s="29" t="s">
        <v>897</v>
      </c>
      <c r="E82" s="29" t="s">
        <v>898</v>
      </c>
      <c r="F82" s="29" t="s">
        <v>810</v>
      </c>
      <c r="G82" s="29" t="s">
        <v>810</v>
      </c>
      <c r="H82" s="30" t="s">
        <v>814</v>
      </c>
      <c r="I82" s="31">
        <v>10</v>
      </c>
      <c r="J82" s="56"/>
      <c r="K82" s="7">
        <v>1</v>
      </c>
      <c r="L82" s="32"/>
      <c r="M82" s="33"/>
      <c r="N82" s="34">
        <f t="shared" si="14"/>
        <v>0</v>
      </c>
      <c r="O82" s="35"/>
      <c r="P82" s="36"/>
      <c r="Q82" s="34">
        <f t="shared" si="15"/>
        <v>0</v>
      </c>
      <c r="R82" s="34">
        <f t="shared" si="16"/>
        <v>0</v>
      </c>
      <c r="S82" s="34">
        <f t="shared" si="17"/>
        <v>0</v>
      </c>
      <c r="T82" s="34">
        <f t="shared" si="17"/>
        <v>0</v>
      </c>
      <c r="U82" s="37"/>
      <c r="V82" s="37"/>
      <c r="W82" s="37"/>
      <c r="X82" s="38"/>
    </row>
    <row r="83" spans="1:24" ht="63.75">
      <c r="A83" s="52" t="s">
        <v>810</v>
      </c>
      <c r="B83" s="7">
        <v>4</v>
      </c>
      <c r="C83" s="29" t="s">
        <v>901</v>
      </c>
      <c r="D83" s="29" t="s">
        <v>897</v>
      </c>
      <c r="E83" s="29" t="s">
        <v>898</v>
      </c>
      <c r="F83" s="29" t="s">
        <v>810</v>
      </c>
      <c r="G83" s="29" t="s">
        <v>810</v>
      </c>
      <c r="H83" s="30" t="s">
        <v>814</v>
      </c>
      <c r="I83" s="31">
        <v>10</v>
      </c>
      <c r="J83" s="56"/>
      <c r="K83" s="7">
        <v>1</v>
      </c>
      <c r="L83" s="32"/>
      <c r="M83" s="33"/>
      <c r="N83" s="34">
        <f t="shared" si="14"/>
        <v>0</v>
      </c>
      <c r="O83" s="35"/>
      <c r="P83" s="36"/>
      <c r="Q83" s="34">
        <f t="shared" si="15"/>
        <v>0</v>
      </c>
      <c r="R83" s="34">
        <f t="shared" si="16"/>
        <v>0</v>
      </c>
      <c r="S83" s="34">
        <f t="shared" si="17"/>
        <v>0</v>
      </c>
      <c r="T83" s="34">
        <f t="shared" si="17"/>
        <v>0</v>
      </c>
      <c r="U83" s="37"/>
      <c r="V83" s="37"/>
      <c r="W83" s="37"/>
      <c r="X83" s="38"/>
    </row>
    <row r="84" spans="1:24" ht="114.75">
      <c r="A84" s="52" t="s">
        <v>810</v>
      </c>
      <c r="B84" s="7">
        <v>5</v>
      </c>
      <c r="C84" s="29" t="s">
        <v>902</v>
      </c>
      <c r="D84" s="29" t="s">
        <v>903</v>
      </c>
      <c r="E84" s="29" t="s">
        <v>904</v>
      </c>
      <c r="F84" s="29" t="s">
        <v>810</v>
      </c>
      <c r="G84" s="29" t="s">
        <v>810</v>
      </c>
      <c r="H84" s="30" t="s">
        <v>814</v>
      </c>
      <c r="I84" s="31">
        <v>10</v>
      </c>
      <c r="J84" s="56"/>
      <c r="K84" s="7">
        <v>1</v>
      </c>
      <c r="L84" s="32"/>
      <c r="M84" s="33"/>
      <c r="N84" s="34">
        <f t="shared" si="14"/>
        <v>0</v>
      </c>
      <c r="O84" s="35"/>
      <c r="P84" s="36"/>
      <c r="Q84" s="34">
        <f t="shared" si="15"/>
        <v>0</v>
      </c>
      <c r="R84" s="34">
        <f t="shared" si="16"/>
        <v>0</v>
      </c>
      <c r="S84" s="34">
        <f t="shared" si="17"/>
        <v>0</v>
      </c>
      <c r="T84" s="34">
        <f t="shared" si="17"/>
        <v>0</v>
      </c>
      <c r="U84" s="37"/>
      <c r="V84" s="37"/>
      <c r="W84" s="37"/>
      <c r="X84" s="38"/>
    </row>
    <row r="85" spans="1:24" ht="114.75">
      <c r="A85" s="52" t="s">
        <v>810</v>
      </c>
      <c r="B85" s="7">
        <v>6</v>
      </c>
      <c r="C85" s="29" t="s">
        <v>905</v>
      </c>
      <c r="D85" s="29" t="s">
        <v>903</v>
      </c>
      <c r="E85" s="29" t="s">
        <v>906</v>
      </c>
      <c r="F85" s="29" t="s">
        <v>810</v>
      </c>
      <c r="G85" s="29" t="s">
        <v>810</v>
      </c>
      <c r="H85" s="30" t="s">
        <v>814</v>
      </c>
      <c r="I85" s="31">
        <v>10</v>
      </c>
      <c r="J85" s="56"/>
      <c r="K85" s="7">
        <v>1</v>
      </c>
      <c r="L85" s="32"/>
      <c r="M85" s="33"/>
      <c r="N85" s="34">
        <f t="shared" si="14"/>
        <v>0</v>
      </c>
      <c r="O85" s="35"/>
      <c r="P85" s="36"/>
      <c r="Q85" s="34">
        <f t="shared" si="15"/>
        <v>0</v>
      </c>
      <c r="R85" s="34">
        <f t="shared" si="16"/>
        <v>0</v>
      </c>
      <c r="S85" s="34">
        <f t="shared" si="17"/>
        <v>0</v>
      </c>
      <c r="T85" s="34">
        <f t="shared" si="17"/>
        <v>0</v>
      </c>
      <c r="U85" s="37"/>
      <c r="V85" s="37"/>
      <c r="W85" s="37"/>
      <c r="X85" s="38"/>
    </row>
    <row r="86" spans="1:24" ht="115.5" thickBot="1">
      <c r="A86" s="53" t="s">
        <v>810</v>
      </c>
      <c r="B86" s="9">
        <v>7</v>
      </c>
      <c r="C86" s="39" t="s">
        <v>907</v>
      </c>
      <c r="D86" s="39" t="s">
        <v>903</v>
      </c>
      <c r="E86" s="39" t="s">
        <v>906</v>
      </c>
      <c r="F86" s="39" t="s">
        <v>810</v>
      </c>
      <c r="G86" s="39" t="s">
        <v>810</v>
      </c>
      <c r="H86" s="40" t="s">
        <v>814</v>
      </c>
      <c r="I86" s="41">
        <v>10</v>
      </c>
      <c r="J86" s="57"/>
      <c r="K86" s="9">
        <v>1</v>
      </c>
      <c r="L86" s="42"/>
      <c r="M86" s="43"/>
      <c r="N86" s="44">
        <f t="shared" si="14"/>
        <v>0</v>
      </c>
      <c r="O86" s="45"/>
      <c r="P86" s="46"/>
      <c r="Q86" s="44">
        <f t="shared" si="15"/>
        <v>0</v>
      </c>
      <c r="R86" s="44">
        <f t="shared" si="16"/>
        <v>0</v>
      </c>
      <c r="S86" s="44">
        <f t="shared" si="17"/>
        <v>0</v>
      </c>
      <c r="T86" s="44">
        <f t="shared" si="17"/>
        <v>0</v>
      </c>
      <c r="U86" s="47"/>
      <c r="V86" s="47"/>
      <c r="W86" s="47"/>
      <c r="X86" s="48"/>
    </row>
    <row r="87" spans="18:20" ht="13.5" thickBot="1">
      <c r="R87" s="58" t="s">
        <v>819</v>
      </c>
      <c r="S87" s="59">
        <f>SUM(S80:S86)</f>
        <v>0</v>
      </c>
      <c r="T87" s="60">
        <f>SUM(T80:T86)</f>
        <v>0</v>
      </c>
    </row>
    <row r="89" ht="13.5" thickBot="1"/>
    <row r="90" spans="1:24" ht="13.5" thickBot="1">
      <c r="A90" s="49" t="s">
        <v>781</v>
      </c>
      <c r="B90" s="54" t="s">
        <v>908</v>
      </c>
      <c r="C90" s="15" t="s">
        <v>909</v>
      </c>
      <c r="D90" s="15"/>
      <c r="E90" s="15"/>
      <c r="F90" s="15"/>
      <c r="G90" s="15"/>
      <c r="H90" s="15" t="s">
        <v>784</v>
      </c>
      <c r="I90" s="15"/>
      <c r="J90" s="4"/>
      <c r="K90" s="3"/>
      <c r="L90" s="15" t="s">
        <v>910</v>
      </c>
      <c r="M90" s="15"/>
      <c r="N90" s="15"/>
      <c r="O90" s="15"/>
      <c r="P90" s="15"/>
      <c r="Q90" s="15"/>
      <c r="R90" s="15"/>
      <c r="S90" s="15"/>
      <c r="T90" s="15"/>
      <c r="U90" s="15"/>
      <c r="V90" s="15"/>
      <c r="W90" s="15"/>
      <c r="X90" s="4"/>
    </row>
    <row r="91" spans="1:24" ht="51.75" thickBot="1">
      <c r="A91" s="50" t="s">
        <v>786</v>
      </c>
      <c r="B91" s="16" t="s">
        <v>787</v>
      </c>
      <c r="C91" s="17" t="s">
        <v>788</v>
      </c>
      <c r="D91" s="17" t="s">
        <v>789</v>
      </c>
      <c r="E91" s="17" t="s">
        <v>790</v>
      </c>
      <c r="F91" s="17" t="s">
        <v>791</v>
      </c>
      <c r="G91" s="17" t="s">
        <v>792</v>
      </c>
      <c r="H91" s="17" t="s">
        <v>793</v>
      </c>
      <c r="I91" s="17" t="s">
        <v>794</v>
      </c>
      <c r="J91" s="18" t="s">
        <v>795</v>
      </c>
      <c r="K91" s="16" t="s">
        <v>796</v>
      </c>
      <c r="L91" s="17" t="s">
        <v>797</v>
      </c>
      <c r="M91" s="17" t="s">
        <v>798</v>
      </c>
      <c r="N91" s="17" t="s">
        <v>799</v>
      </c>
      <c r="O91" s="17" t="s">
        <v>800</v>
      </c>
      <c r="P91" s="17" t="s">
        <v>801</v>
      </c>
      <c r="Q91" s="17" t="s">
        <v>802</v>
      </c>
      <c r="R91" s="17" t="s">
        <v>803</v>
      </c>
      <c r="S91" s="17" t="s">
        <v>804</v>
      </c>
      <c r="T91" s="17" t="s">
        <v>805</v>
      </c>
      <c r="U91" s="17" t="s">
        <v>806</v>
      </c>
      <c r="V91" s="17" t="s">
        <v>807</v>
      </c>
      <c r="W91" s="17" t="s">
        <v>808</v>
      </c>
      <c r="X91" s="18" t="s">
        <v>809</v>
      </c>
    </row>
    <row r="92" spans="1:24" ht="63.75">
      <c r="A92" s="51" t="s">
        <v>810</v>
      </c>
      <c r="B92" s="5">
        <v>1</v>
      </c>
      <c r="C92" s="19" t="s">
        <v>911</v>
      </c>
      <c r="D92" s="19" t="s">
        <v>912</v>
      </c>
      <c r="E92" s="19" t="s">
        <v>913</v>
      </c>
      <c r="F92" s="19" t="s">
        <v>810</v>
      </c>
      <c r="G92" s="19" t="s">
        <v>810</v>
      </c>
      <c r="H92" s="20" t="s">
        <v>814</v>
      </c>
      <c r="I92" s="21">
        <v>80</v>
      </c>
      <c r="J92" s="55"/>
      <c r="K92" s="5">
        <v>1</v>
      </c>
      <c r="L92" s="22"/>
      <c r="M92" s="23"/>
      <c r="N92" s="24">
        <f>IF(M92&gt;0,ROUND(L92/M92,4),0)</f>
        <v>0</v>
      </c>
      <c r="O92" s="25"/>
      <c r="P92" s="26"/>
      <c r="Q92" s="24">
        <f>ROUND(ROUND(N92,4)*(1-O92),4)</f>
        <v>0</v>
      </c>
      <c r="R92" s="24">
        <f>ROUND(ROUND(Q92,4)*(1+P92),4)</f>
        <v>0</v>
      </c>
      <c r="S92" s="24">
        <f aca="true" t="shared" si="18" ref="S92:T95">ROUND($I92*Q92,4)</f>
        <v>0</v>
      </c>
      <c r="T92" s="24">
        <f t="shared" si="18"/>
        <v>0</v>
      </c>
      <c r="U92" s="27"/>
      <c r="V92" s="27"/>
      <c r="W92" s="27"/>
      <c r="X92" s="28"/>
    </row>
    <row r="93" spans="1:24" ht="51">
      <c r="A93" s="52" t="s">
        <v>810</v>
      </c>
      <c r="B93" s="7">
        <v>2</v>
      </c>
      <c r="C93" s="29" t="s">
        <v>914</v>
      </c>
      <c r="D93" s="29" t="s">
        <v>915</v>
      </c>
      <c r="E93" s="29" t="s">
        <v>916</v>
      </c>
      <c r="F93" s="29" t="s">
        <v>810</v>
      </c>
      <c r="G93" s="29" t="s">
        <v>810</v>
      </c>
      <c r="H93" s="30" t="s">
        <v>814</v>
      </c>
      <c r="I93" s="31">
        <v>20</v>
      </c>
      <c r="J93" s="56"/>
      <c r="K93" s="7">
        <v>1</v>
      </c>
      <c r="L93" s="32"/>
      <c r="M93" s="33"/>
      <c r="N93" s="34">
        <f>IF(M93&gt;0,ROUND(L93/M93,4),0)</f>
        <v>0</v>
      </c>
      <c r="O93" s="35"/>
      <c r="P93" s="36"/>
      <c r="Q93" s="34">
        <f>ROUND(ROUND(N93,4)*(1-O93),4)</f>
        <v>0</v>
      </c>
      <c r="R93" s="34">
        <f>ROUND(ROUND(Q93,4)*(1+P93),4)</f>
        <v>0</v>
      </c>
      <c r="S93" s="34">
        <f t="shared" si="18"/>
        <v>0</v>
      </c>
      <c r="T93" s="34">
        <f t="shared" si="18"/>
        <v>0</v>
      </c>
      <c r="U93" s="37"/>
      <c r="V93" s="37"/>
      <c r="W93" s="37"/>
      <c r="X93" s="38"/>
    </row>
    <row r="94" spans="1:24" ht="51">
      <c r="A94" s="52" t="s">
        <v>810</v>
      </c>
      <c r="B94" s="7">
        <v>3</v>
      </c>
      <c r="C94" s="29" t="s">
        <v>917</v>
      </c>
      <c r="D94" s="29" t="s">
        <v>918</v>
      </c>
      <c r="E94" s="29" t="s">
        <v>916</v>
      </c>
      <c r="F94" s="29" t="s">
        <v>810</v>
      </c>
      <c r="G94" s="29" t="s">
        <v>810</v>
      </c>
      <c r="H94" s="30" t="s">
        <v>814</v>
      </c>
      <c r="I94" s="31">
        <v>100</v>
      </c>
      <c r="J94" s="56"/>
      <c r="K94" s="7">
        <v>1</v>
      </c>
      <c r="L94" s="32"/>
      <c r="M94" s="33"/>
      <c r="N94" s="34">
        <f>IF(M94&gt;0,ROUND(L94/M94,4),0)</f>
        <v>0</v>
      </c>
      <c r="O94" s="35"/>
      <c r="P94" s="36"/>
      <c r="Q94" s="34">
        <f>ROUND(ROUND(N94,4)*(1-O94),4)</f>
        <v>0</v>
      </c>
      <c r="R94" s="34">
        <f>ROUND(ROUND(Q94,4)*(1+P94),4)</f>
        <v>0</v>
      </c>
      <c r="S94" s="34">
        <f t="shared" si="18"/>
        <v>0</v>
      </c>
      <c r="T94" s="34">
        <f t="shared" si="18"/>
        <v>0</v>
      </c>
      <c r="U94" s="37"/>
      <c r="V94" s="37"/>
      <c r="W94" s="37"/>
      <c r="X94" s="38"/>
    </row>
    <row r="95" spans="1:24" ht="51.75" thickBot="1">
      <c r="A95" s="53" t="s">
        <v>810</v>
      </c>
      <c r="B95" s="9">
        <v>4</v>
      </c>
      <c r="C95" s="39" t="s">
        <v>919</v>
      </c>
      <c r="D95" s="39" t="s">
        <v>920</v>
      </c>
      <c r="E95" s="39" t="s">
        <v>916</v>
      </c>
      <c r="F95" s="39" t="s">
        <v>810</v>
      </c>
      <c r="G95" s="39" t="s">
        <v>810</v>
      </c>
      <c r="H95" s="40" t="s">
        <v>814</v>
      </c>
      <c r="I95" s="41">
        <v>10</v>
      </c>
      <c r="J95" s="57"/>
      <c r="K95" s="9">
        <v>1</v>
      </c>
      <c r="L95" s="42"/>
      <c r="M95" s="43"/>
      <c r="N95" s="44">
        <f>IF(M95&gt;0,ROUND(L95/M95,4),0)</f>
        <v>0</v>
      </c>
      <c r="O95" s="45"/>
      <c r="P95" s="46"/>
      <c r="Q95" s="44">
        <f>ROUND(ROUND(N95,4)*(1-O95),4)</f>
        <v>0</v>
      </c>
      <c r="R95" s="44">
        <f>ROUND(ROUND(Q95,4)*(1+P95),4)</f>
        <v>0</v>
      </c>
      <c r="S95" s="44">
        <f t="shared" si="18"/>
        <v>0</v>
      </c>
      <c r="T95" s="44">
        <f t="shared" si="18"/>
        <v>0</v>
      </c>
      <c r="U95" s="47"/>
      <c r="V95" s="47"/>
      <c r="W95" s="47"/>
      <c r="X95" s="48"/>
    </row>
    <row r="96" spans="18:20" ht="13.5" thickBot="1">
      <c r="R96" s="58" t="s">
        <v>819</v>
      </c>
      <c r="S96" s="59">
        <f>SUM(S92:S95)</f>
        <v>0</v>
      </c>
      <c r="T96" s="60">
        <f>SUM(T92:T95)</f>
        <v>0</v>
      </c>
    </row>
    <row r="98" ht="13.5" thickBot="1"/>
    <row r="99" spans="1:24" ht="13.5" thickBot="1">
      <c r="A99" s="49" t="s">
        <v>781</v>
      </c>
      <c r="B99" s="54" t="s">
        <v>921</v>
      </c>
      <c r="C99" s="15" t="s">
        <v>922</v>
      </c>
      <c r="D99" s="15"/>
      <c r="E99" s="15"/>
      <c r="F99" s="15"/>
      <c r="G99" s="15"/>
      <c r="H99" s="15" t="s">
        <v>784</v>
      </c>
      <c r="I99" s="15"/>
      <c r="J99" s="4"/>
      <c r="K99" s="3"/>
      <c r="L99" s="15" t="s">
        <v>923</v>
      </c>
      <c r="M99" s="15"/>
      <c r="N99" s="15"/>
      <c r="O99" s="15"/>
      <c r="P99" s="15"/>
      <c r="Q99" s="15"/>
      <c r="R99" s="15"/>
      <c r="S99" s="15"/>
      <c r="T99" s="15"/>
      <c r="U99" s="15"/>
      <c r="V99" s="15"/>
      <c r="W99" s="15"/>
      <c r="X99" s="4"/>
    </row>
    <row r="100" spans="1:24" ht="51.75" thickBot="1">
      <c r="A100" s="50" t="s">
        <v>786</v>
      </c>
      <c r="B100" s="16" t="s">
        <v>787</v>
      </c>
      <c r="C100" s="17" t="s">
        <v>788</v>
      </c>
      <c r="D100" s="17" t="s">
        <v>789</v>
      </c>
      <c r="E100" s="17" t="s">
        <v>790</v>
      </c>
      <c r="F100" s="17" t="s">
        <v>791</v>
      </c>
      <c r="G100" s="17" t="s">
        <v>792</v>
      </c>
      <c r="H100" s="17" t="s">
        <v>793</v>
      </c>
      <c r="I100" s="17" t="s">
        <v>794</v>
      </c>
      <c r="J100" s="18" t="s">
        <v>795</v>
      </c>
      <c r="K100" s="16" t="s">
        <v>796</v>
      </c>
      <c r="L100" s="17" t="s">
        <v>797</v>
      </c>
      <c r="M100" s="17" t="s">
        <v>798</v>
      </c>
      <c r="N100" s="17" t="s">
        <v>799</v>
      </c>
      <c r="O100" s="17" t="s">
        <v>800</v>
      </c>
      <c r="P100" s="17" t="s">
        <v>801</v>
      </c>
      <c r="Q100" s="17" t="s">
        <v>802</v>
      </c>
      <c r="R100" s="17" t="s">
        <v>803</v>
      </c>
      <c r="S100" s="17" t="s">
        <v>804</v>
      </c>
      <c r="T100" s="17" t="s">
        <v>805</v>
      </c>
      <c r="U100" s="17" t="s">
        <v>806</v>
      </c>
      <c r="V100" s="17" t="s">
        <v>807</v>
      </c>
      <c r="W100" s="17" t="s">
        <v>808</v>
      </c>
      <c r="X100" s="18" t="s">
        <v>809</v>
      </c>
    </row>
    <row r="101" spans="1:24" ht="114.75">
      <c r="A101" s="51" t="s">
        <v>810</v>
      </c>
      <c r="B101" s="5">
        <v>1</v>
      </c>
      <c r="C101" s="19" t="s">
        <v>924</v>
      </c>
      <c r="D101" s="19" t="s">
        <v>0</v>
      </c>
      <c r="E101" s="19" t="s">
        <v>1</v>
      </c>
      <c r="F101" s="19" t="s">
        <v>810</v>
      </c>
      <c r="G101" s="19" t="s">
        <v>810</v>
      </c>
      <c r="H101" s="20" t="s">
        <v>814</v>
      </c>
      <c r="I101" s="21">
        <v>10</v>
      </c>
      <c r="J101" s="55"/>
      <c r="K101" s="5">
        <v>1</v>
      </c>
      <c r="L101" s="22"/>
      <c r="M101" s="23"/>
      <c r="N101" s="24">
        <f>IF(M101&gt;0,ROUND(L101/M101,4),0)</f>
        <v>0</v>
      </c>
      <c r="O101" s="25"/>
      <c r="P101" s="26"/>
      <c r="Q101" s="24">
        <f>ROUND(ROUND(N101,4)*(1-O101),4)</f>
        <v>0</v>
      </c>
      <c r="R101" s="24">
        <f>ROUND(ROUND(Q101,4)*(1+P101),4)</f>
        <v>0</v>
      </c>
      <c r="S101" s="24">
        <f>ROUND($I101*Q101,4)</f>
        <v>0</v>
      </c>
      <c r="T101" s="24">
        <f>ROUND($I101*R101,4)</f>
        <v>0</v>
      </c>
      <c r="U101" s="27"/>
      <c r="V101" s="27"/>
      <c r="W101" s="27"/>
      <c r="X101" s="28"/>
    </row>
    <row r="102" spans="1:24" ht="90" thickBot="1">
      <c r="A102" s="53" t="s">
        <v>810</v>
      </c>
      <c r="B102" s="9">
        <v>2</v>
      </c>
      <c r="C102" s="39" t="s">
        <v>2</v>
      </c>
      <c r="D102" s="39" t="s">
        <v>3</v>
      </c>
      <c r="E102" s="39" t="s">
        <v>4</v>
      </c>
      <c r="F102" s="39" t="s">
        <v>810</v>
      </c>
      <c r="G102" s="39" t="s">
        <v>810</v>
      </c>
      <c r="H102" s="40" t="s">
        <v>814</v>
      </c>
      <c r="I102" s="41">
        <v>10</v>
      </c>
      <c r="J102" s="57"/>
      <c r="K102" s="9">
        <v>1</v>
      </c>
      <c r="L102" s="42"/>
      <c r="M102" s="43"/>
      <c r="N102" s="44">
        <f>IF(M102&gt;0,ROUND(L102/M102,4),0)</f>
        <v>0</v>
      </c>
      <c r="O102" s="45"/>
      <c r="P102" s="46"/>
      <c r="Q102" s="44">
        <f>ROUND(ROUND(N102,4)*(1-O102),4)</f>
        <v>0</v>
      </c>
      <c r="R102" s="44">
        <f>ROUND(ROUND(Q102,4)*(1+P102),4)</f>
        <v>0</v>
      </c>
      <c r="S102" s="44">
        <f>ROUND($I102*Q102,4)</f>
        <v>0</v>
      </c>
      <c r="T102" s="44">
        <f>ROUND($I102*R102,4)</f>
        <v>0</v>
      </c>
      <c r="U102" s="47"/>
      <c r="V102" s="47"/>
      <c r="W102" s="47"/>
      <c r="X102" s="48"/>
    </row>
    <row r="103" spans="18:20" ht="13.5" thickBot="1">
      <c r="R103" s="58" t="s">
        <v>819</v>
      </c>
      <c r="S103" s="59">
        <f>SUM(S101:S102)</f>
        <v>0</v>
      </c>
      <c r="T103" s="60">
        <f>SUM(T101:T102)</f>
        <v>0</v>
      </c>
    </row>
    <row r="105" ht="13.5" thickBot="1"/>
    <row r="106" spans="1:24" ht="13.5" thickBot="1">
      <c r="A106" s="49" t="s">
        <v>781</v>
      </c>
      <c r="B106" s="54" t="s">
        <v>5</v>
      </c>
      <c r="C106" s="15" t="s">
        <v>6</v>
      </c>
      <c r="D106" s="15"/>
      <c r="E106" s="15"/>
      <c r="F106" s="15"/>
      <c r="G106" s="15"/>
      <c r="H106" s="15" t="s">
        <v>784</v>
      </c>
      <c r="I106" s="15"/>
      <c r="J106" s="4"/>
      <c r="K106" s="3"/>
      <c r="L106" s="15" t="s">
        <v>7</v>
      </c>
      <c r="M106" s="15"/>
      <c r="N106" s="15"/>
      <c r="O106" s="15"/>
      <c r="P106" s="15"/>
      <c r="Q106" s="15"/>
      <c r="R106" s="15"/>
      <c r="S106" s="15"/>
      <c r="T106" s="15"/>
      <c r="U106" s="15"/>
      <c r="V106" s="15"/>
      <c r="W106" s="15"/>
      <c r="X106" s="4"/>
    </row>
    <row r="107" spans="1:24" ht="51.75" thickBot="1">
      <c r="A107" s="50" t="s">
        <v>786</v>
      </c>
      <c r="B107" s="16" t="s">
        <v>787</v>
      </c>
      <c r="C107" s="17" t="s">
        <v>788</v>
      </c>
      <c r="D107" s="17" t="s">
        <v>789</v>
      </c>
      <c r="E107" s="17" t="s">
        <v>790</v>
      </c>
      <c r="F107" s="17" t="s">
        <v>791</v>
      </c>
      <c r="G107" s="17" t="s">
        <v>792</v>
      </c>
      <c r="H107" s="17" t="s">
        <v>793</v>
      </c>
      <c r="I107" s="17" t="s">
        <v>794</v>
      </c>
      <c r="J107" s="18" t="s">
        <v>795</v>
      </c>
      <c r="K107" s="16" t="s">
        <v>796</v>
      </c>
      <c r="L107" s="17" t="s">
        <v>797</v>
      </c>
      <c r="M107" s="17" t="s">
        <v>798</v>
      </c>
      <c r="N107" s="17" t="s">
        <v>799</v>
      </c>
      <c r="O107" s="17" t="s">
        <v>800</v>
      </c>
      <c r="P107" s="17" t="s">
        <v>801</v>
      </c>
      <c r="Q107" s="17" t="s">
        <v>802</v>
      </c>
      <c r="R107" s="17" t="s">
        <v>803</v>
      </c>
      <c r="S107" s="17" t="s">
        <v>804</v>
      </c>
      <c r="T107" s="17" t="s">
        <v>805</v>
      </c>
      <c r="U107" s="17" t="s">
        <v>806</v>
      </c>
      <c r="V107" s="17" t="s">
        <v>807</v>
      </c>
      <c r="W107" s="17" t="s">
        <v>808</v>
      </c>
      <c r="X107" s="18" t="s">
        <v>809</v>
      </c>
    </row>
    <row r="108" spans="1:24" ht="51">
      <c r="A108" s="51" t="s">
        <v>810</v>
      </c>
      <c r="B108" s="5">
        <v>1</v>
      </c>
      <c r="C108" s="19" t="s">
        <v>8</v>
      </c>
      <c r="D108" s="19" t="s">
        <v>810</v>
      </c>
      <c r="E108" s="19" t="s">
        <v>9</v>
      </c>
      <c r="F108" s="19" t="s">
        <v>10</v>
      </c>
      <c r="G108" s="19" t="s">
        <v>810</v>
      </c>
      <c r="H108" s="20" t="s">
        <v>814</v>
      </c>
      <c r="I108" s="21">
        <v>20</v>
      </c>
      <c r="J108" s="55"/>
      <c r="K108" s="5">
        <v>1</v>
      </c>
      <c r="L108" s="22"/>
      <c r="M108" s="23"/>
      <c r="N108" s="24">
        <f>IF(M108&gt;0,ROUND(L108/M108,4),0)</f>
        <v>0</v>
      </c>
      <c r="O108" s="25"/>
      <c r="P108" s="26"/>
      <c r="Q108" s="24">
        <f>ROUND(ROUND(N108,4)*(1-O108),4)</f>
        <v>0</v>
      </c>
      <c r="R108" s="24">
        <f>ROUND(ROUND(Q108,4)*(1+P108),4)</f>
        <v>0</v>
      </c>
      <c r="S108" s="24">
        <f aca="true" t="shared" si="19" ref="S108:T110">ROUND($I108*Q108,4)</f>
        <v>0</v>
      </c>
      <c r="T108" s="24">
        <f t="shared" si="19"/>
        <v>0</v>
      </c>
      <c r="U108" s="27"/>
      <c r="V108" s="27"/>
      <c r="W108" s="27"/>
      <c r="X108" s="28"/>
    </row>
    <row r="109" spans="1:24" ht="51">
      <c r="A109" s="52" t="s">
        <v>810</v>
      </c>
      <c r="B109" s="7">
        <v>2</v>
      </c>
      <c r="C109" s="29" t="s">
        <v>11</v>
      </c>
      <c r="D109" s="29" t="s">
        <v>810</v>
      </c>
      <c r="E109" s="29" t="s">
        <v>12</v>
      </c>
      <c r="F109" s="29" t="s">
        <v>10</v>
      </c>
      <c r="G109" s="29" t="s">
        <v>810</v>
      </c>
      <c r="H109" s="30" t="s">
        <v>814</v>
      </c>
      <c r="I109" s="31">
        <v>20</v>
      </c>
      <c r="J109" s="56"/>
      <c r="K109" s="7">
        <v>1</v>
      </c>
      <c r="L109" s="32"/>
      <c r="M109" s="33"/>
      <c r="N109" s="34">
        <f>IF(M109&gt;0,ROUND(L109/M109,4),0)</f>
        <v>0</v>
      </c>
      <c r="O109" s="35"/>
      <c r="P109" s="36"/>
      <c r="Q109" s="34">
        <f>ROUND(ROUND(N109,4)*(1-O109),4)</f>
        <v>0</v>
      </c>
      <c r="R109" s="34">
        <f>ROUND(ROUND(Q109,4)*(1+P109),4)</f>
        <v>0</v>
      </c>
      <c r="S109" s="34">
        <f t="shared" si="19"/>
        <v>0</v>
      </c>
      <c r="T109" s="34">
        <f t="shared" si="19"/>
        <v>0</v>
      </c>
      <c r="U109" s="37"/>
      <c r="V109" s="37"/>
      <c r="W109" s="37"/>
      <c r="X109" s="38"/>
    </row>
    <row r="110" spans="1:24" ht="51.75" thickBot="1">
      <c r="A110" s="53" t="s">
        <v>810</v>
      </c>
      <c r="B110" s="9">
        <v>3</v>
      </c>
      <c r="C110" s="39" t="s">
        <v>11</v>
      </c>
      <c r="D110" s="39" t="s">
        <v>810</v>
      </c>
      <c r="E110" s="39" t="s">
        <v>13</v>
      </c>
      <c r="F110" s="39" t="s">
        <v>14</v>
      </c>
      <c r="G110" s="39" t="s">
        <v>810</v>
      </c>
      <c r="H110" s="40" t="s">
        <v>814</v>
      </c>
      <c r="I110" s="41">
        <v>10</v>
      </c>
      <c r="J110" s="57"/>
      <c r="K110" s="9">
        <v>1</v>
      </c>
      <c r="L110" s="42"/>
      <c r="M110" s="43"/>
      <c r="N110" s="44">
        <f>IF(M110&gt;0,ROUND(L110/M110,4),0)</f>
        <v>0</v>
      </c>
      <c r="O110" s="45"/>
      <c r="P110" s="46"/>
      <c r="Q110" s="44">
        <f>ROUND(ROUND(N110,4)*(1-O110),4)</f>
        <v>0</v>
      </c>
      <c r="R110" s="44">
        <f>ROUND(ROUND(Q110,4)*(1+P110),4)</f>
        <v>0</v>
      </c>
      <c r="S110" s="44">
        <f t="shared" si="19"/>
        <v>0</v>
      </c>
      <c r="T110" s="44">
        <f t="shared" si="19"/>
        <v>0</v>
      </c>
      <c r="U110" s="47"/>
      <c r="V110" s="47"/>
      <c r="W110" s="47"/>
      <c r="X110" s="48"/>
    </row>
    <row r="111" spans="18:20" ht="13.5" thickBot="1">
      <c r="R111" s="58" t="s">
        <v>819</v>
      </c>
      <c r="S111" s="59">
        <f>SUM(S108:S110)</f>
        <v>0</v>
      </c>
      <c r="T111" s="60">
        <f>SUM(T108:T110)</f>
        <v>0</v>
      </c>
    </row>
    <row r="113" ht="13.5" thickBot="1"/>
    <row r="114" spans="1:24" ht="13.5" thickBot="1">
      <c r="A114" s="49" t="s">
        <v>781</v>
      </c>
      <c r="B114" s="54" t="s">
        <v>15</v>
      </c>
      <c r="C114" s="15" t="s">
        <v>16</v>
      </c>
      <c r="D114" s="15"/>
      <c r="E114" s="15"/>
      <c r="F114" s="15"/>
      <c r="G114" s="15"/>
      <c r="H114" s="15" t="s">
        <v>784</v>
      </c>
      <c r="I114" s="15"/>
      <c r="J114" s="4"/>
      <c r="K114" s="3"/>
      <c r="L114" s="15" t="s">
        <v>17</v>
      </c>
      <c r="M114" s="15"/>
      <c r="N114" s="15"/>
      <c r="O114" s="15"/>
      <c r="P114" s="15"/>
      <c r="Q114" s="15"/>
      <c r="R114" s="15"/>
      <c r="S114" s="15"/>
      <c r="T114" s="15"/>
      <c r="U114" s="15"/>
      <c r="V114" s="15"/>
      <c r="W114" s="15"/>
      <c r="X114" s="4"/>
    </row>
    <row r="115" spans="1:24" ht="51.75" thickBot="1">
      <c r="A115" s="50" t="s">
        <v>786</v>
      </c>
      <c r="B115" s="16" t="s">
        <v>787</v>
      </c>
      <c r="C115" s="17" t="s">
        <v>788</v>
      </c>
      <c r="D115" s="17" t="s">
        <v>789</v>
      </c>
      <c r="E115" s="17" t="s">
        <v>790</v>
      </c>
      <c r="F115" s="17" t="s">
        <v>791</v>
      </c>
      <c r="G115" s="17" t="s">
        <v>792</v>
      </c>
      <c r="H115" s="17" t="s">
        <v>793</v>
      </c>
      <c r="I115" s="17" t="s">
        <v>794</v>
      </c>
      <c r="J115" s="18" t="s">
        <v>795</v>
      </c>
      <c r="K115" s="16" t="s">
        <v>796</v>
      </c>
      <c r="L115" s="17" t="s">
        <v>797</v>
      </c>
      <c r="M115" s="17" t="s">
        <v>798</v>
      </c>
      <c r="N115" s="17" t="s">
        <v>799</v>
      </c>
      <c r="O115" s="17" t="s">
        <v>800</v>
      </c>
      <c r="P115" s="17" t="s">
        <v>801</v>
      </c>
      <c r="Q115" s="17" t="s">
        <v>802</v>
      </c>
      <c r="R115" s="17" t="s">
        <v>803</v>
      </c>
      <c r="S115" s="17" t="s">
        <v>804</v>
      </c>
      <c r="T115" s="17" t="s">
        <v>805</v>
      </c>
      <c r="U115" s="17" t="s">
        <v>806</v>
      </c>
      <c r="V115" s="17" t="s">
        <v>807</v>
      </c>
      <c r="W115" s="17" t="s">
        <v>808</v>
      </c>
      <c r="X115" s="18" t="s">
        <v>809</v>
      </c>
    </row>
    <row r="116" spans="1:24" ht="51.75" thickBot="1">
      <c r="A116" s="71" t="s">
        <v>810</v>
      </c>
      <c r="B116" s="72">
        <v>1</v>
      </c>
      <c r="C116" s="61" t="s">
        <v>18</v>
      </c>
      <c r="D116" s="61" t="s">
        <v>810</v>
      </c>
      <c r="E116" s="61" t="s">
        <v>19</v>
      </c>
      <c r="F116" s="61" t="s">
        <v>810</v>
      </c>
      <c r="G116" s="61" t="s">
        <v>810</v>
      </c>
      <c r="H116" s="62" t="s">
        <v>814</v>
      </c>
      <c r="I116" s="63">
        <v>5</v>
      </c>
      <c r="J116" s="73"/>
      <c r="K116" s="72">
        <v>1</v>
      </c>
      <c r="L116" s="64"/>
      <c r="M116" s="65"/>
      <c r="N116" s="66">
        <f>IF(M116&gt;0,ROUND(L116/M116,4),0)</f>
        <v>0</v>
      </c>
      <c r="O116" s="67"/>
      <c r="P116" s="68"/>
      <c r="Q116" s="66">
        <f>ROUND(ROUND(N116,4)*(1-O116),4)</f>
        <v>0</v>
      </c>
      <c r="R116" s="66">
        <f>ROUND(ROUND(Q116,4)*(1+P116),4)</f>
        <v>0</v>
      </c>
      <c r="S116" s="66">
        <f>ROUND($I116*Q116,4)</f>
        <v>0</v>
      </c>
      <c r="T116" s="66">
        <f>ROUND($I116*R116,4)</f>
        <v>0</v>
      </c>
      <c r="U116" s="69"/>
      <c r="V116" s="69"/>
      <c r="W116" s="69"/>
      <c r="X116" s="70"/>
    </row>
    <row r="117" spans="18:20" ht="13.5" thickBot="1">
      <c r="R117" s="58" t="s">
        <v>819</v>
      </c>
      <c r="S117" s="59">
        <f>SUM(S116:S116)</f>
        <v>0</v>
      </c>
      <c r="T117" s="60">
        <f>SUM(T116:T116)</f>
        <v>0</v>
      </c>
    </row>
    <row r="119" ht="13.5" thickBot="1"/>
    <row r="120" spans="1:24" ht="13.5" thickBot="1">
      <c r="A120" s="49" t="s">
        <v>781</v>
      </c>
      <c r="B120" s="54" t="s">
        <v>20</v>
      </c>
      <c r="C120" s="15" t="s">
        <v>21</v>
      </c>
      <c r="D120" s="15"/>
      <c r="E120" s="15"/>
      <c r="F120" s="15"/>
      <c r="G120" s="15"/>
      <c r="H120" s="15" t="s">
        <v>784</v>
      </c>
      <c r="I120" s="15"/>
      <c r="J120" s="4"/>
      <c r="K120" s="3"/>
      <c r="L120" s="15" t="s">
        <v>22</v>
      </c>
      <c r="M120" s="15"/>
      <c r="N120" s="15"/>
      <c r="O120" s="15"/>
      <c r="P120" s="15"/>
      <c r="Q120" s="15"/>
      <c r="R120" s="15"/>
      <c r="S120" s="15"/>
      <c r="T120" s="15"/>
      <c r="U120" s="15"/>
      <c r="V120" s="15"/>
      <c r="W120" s="15"/>
      <c r="X120" s="4"/>
    </row>
    <row r="121" spans="1:24" ht="51.75" thickBot="1">
      <c r="A121" s="50" t="s">
        <v>786</v>
      </c>
      <c r="B121" s="16" t="s">
        <v>787</v>
      </c>
      <c r="C121" s="17" t="s">
        <v>788</v>
      </c>
      <c r="D121" s="17" t="s">
        <v>789</v>
      </c>
      <c r="E121" s="17" t="s">
        <v>790</v>
      </c>
      <c r="F121" s="17" t="s">
        <v>791</v>
      </c>
      <c r="G121" s="17" t="s">
        <v>792</v>
      </c>
      <c r="H121" s="17" t="s">
        <v>793</v>
      </c>
      <c r="I121" s="17" t="s">
        <v>794</v>
      </c>
      <c r="J121" s="18" t="s">
        <v>795</v>
      </c>
      <c r="K121" s="16" t="s">
        <v>796</v>
      </c>
      <c r="L121" s="17" t="s">
        <v>797</v>
      </c>
      <c r="M121" s="17" t="s">
        <v>798</v>
      </c>
      <c r="N121" s="17" t="s">
        <v>799</v>
      </c>
      <c r="O121" s="17" t="s">
        <v>800</v>
      </c>
      <c r="P121" s="17" t="s">
        <v>801</v>
      </c>
      <c r="Q121" s="17" t="s">
        <v>802</v>
      </c>
      <c r="R121" s="17" t="s">
        <v>803</v>
      </c>
      <c r="S121" s="17" t="s">
        <v>804</v>
      </c>
      <c r="T121" s="17" t="s">
        <v>805</v>
      </c>
      <c r="U121" s="17" t="s">
        <v>806</v>
      </c>
      <c r="V121" s="17" t="s">
        <v>807</v>
      </c>
      <c r="W121" s="17" t="s">
        <v>808</v>
      </c>
      <c r="X121" s="18" t="s">
        <v>809</v>
      </c>
    </row>
    <row r="122" spans="1:24" ht="51">
      <c r="A122" s="51" t="s">
        <v>810</v>
      </c>
      <c r="B122" s="5">
        <v>1</v>
      </c>
      <c r="C122" s="19" t="s">
        <v>23</v>
      </c>
      <c r="D122" s="19" t="s">
        <v>810</v>
      </c>
      <c r="E122" s="19" t="s">
        <v>24</v>
      </c>
      <c r="F122" s="19" t="s">
        <v>810</v>
      </c>
      <c r="G122" s="19" t="s">
        <v>810</v>
      </c>
      <c r="H122" s="20" t="s">
        <v>814</v>
      </c>
      <c r="I122" s="21">
        <v>2</v>
      </c>
      <c r="J122" s="55"/>
      <c r="K122" s="5">
        <v>1</v>
      </c>
      <c r="L122" s="22"/>
      <c r="M122" s="23"/>
      <c r="N122" s="24">
        <f>IF(M122&gt;0,ROUND(L122/M122,4),0)</f>
        <v>0</v>
      </c>
      <c r="O122" s="25"/>
      <c r="P122" s="26"/>
      <c r="Q122" s="24">
        <f>ROUND(ROUND(N122,4)*(1-O122),4)</f>
        <v>0</v>
      </c>
      <c r="R122" s="24">
        <f>ROUND(ROUND(Q122,4)*(1+P122),4)</f>
        <v>0</v>
      </c>
      <c r="S122" s="24">
        <f aca="true" t="shared" si="20" ref="S122:T126">ROUND($I122*Q122,4)</f>
        <v>0</v>
      </c>
      <c r="T122" s="24">
        <f t="shared" si="20"/>
        <v>0</v>
      </c>
      <c r="U122" s="27"/>
      <c r="V122" s="27"/>
      <c r="W122" s="27"/>
      <c r="X122" s="28"/>
    </row>
    <row r="123" spans="1:24" ht="51">
      <c r="A123" s="52" t="s">
        <v>810</v>
      </c>
      <c r="B123" s="7">
        <v>2</v>
      </c>
      <c r="C123" s="29" t="s">
        <v>25</v>
      </c>
      <c r="D123" s="29" t="s">
        <v>810</v>
      </c>
      <c r="E123" s="29" t="s">
        <v>24</v>
      </c>
      <c r="F123" s="29" t="s">
        <v>810</v>
      </c>
      <c r="G123" s="29" t="s">
        <v>810</v>
      </c>
      <c r="H123" s="30" t="s">
        <v>814</v>
      </c>
      <c r="I123" s="31">
        <v>2</v>
      </c>
      <c r="J123" s="56"/>
      <c r="K123" s="7">
        <v>1</v>
      </c>
      <c r="L123" s="32"/>
      <c r="M123" s="33"/>
      <c r="N123" s="34">
        <f>IF(M123&gt;0,ROUND(L123/M123,4),0)</f>
        <v>0</v>
      </c>
      <c r="O123" s="35"/>
      <c r="P123" s="36"/>
      <c r="Q123" s="34">
        <f>ROUND(ROUND(N123,4)*(1-O123),4)</f>
        <v>0</v>
      </c>
      <c r="R123" s="34">
        <f>ROUND(ROUND(Q123,4)*(1+P123),4)</f>
        <v>0</v>
      </c>
      <c r="S123" s="34">
        <f t="shared" si="20"/>
        <v>0</v>
      </c>
      <c r="T123" s="34">
        <f t="shared" si="20"/>
        <v>0</v>
      </c>
      <c r="U123" s="37"/>
      <c r="V123" s="37"/>
      <c r="W123" s="37"/>
      <c r="X123" s="38"/>
    </row>
    <row r="124" spans="1:24" ht="51">
      <c r="A124" s="52" t="s">
        <v>810</v>
      </c>
      <c r="B124" s="7">
        <v>3</v>
      </c>
      <c r="C124" s="29" t="s">
        <v>26</v>
      </c>
      <c r="D124" s="29" t="s">
        <v>810</v>
      </c>
      <c r="E124" s="29" t="s">
        <v>24</v>
      </c>
      <c r="F124" s="29" t="s">
        <v>810</v>
      </c>
      <c r="G124" s="29" t="s">
        <v>810</v>
      </c>
      <c r="H124" s="30" t="s">
        <v>814</v>
      </c>
      <c r="I124" s="31">
        <v>2</v>
      </c>
      <c r="J124" s="56"/>
      <c r="K124" s="7">
        <v>1</v>
      </c>
      <c r="L124" s="32"/>
      <c r="M124" s="33"/>
      <c r="N124" s="34">
        <f>IF(M124&gt;0,ROUND(L124/M124,4),0)</f>
        <v>0</v>
      </c>
      <c r="O124" s="35"/>
      <c r="P124" s="36"/>
      <c r="Q124" s="34">
        <f>ROUND(ROUND(N124,4)*(1-O124),4)</f>
        <v>0</v>
      </c>
      <c r="R124" s="34">
        <f>ROUND(ROUND(Q124,4)*(1+P124),4)</f>
        <v>0</v>
      </c>
      <c r="S124" s="34">
        <f t="shared" si="20"/>
        <v>0</v>
      </c>
      <c r="T124" s="34">
        <f t="shared" si="20"/>
        <v>0</v>
      </c>
      <c r="U124" s="37"/>
      <c r="V124" s="37"/>
      <c r="W124" s="37"/>
      <c r="X124" s="38"/>
    </row>
    <row r="125" spans="1:24" ht="51">
      <c r="A125" s="52" t="s">
        <v>810</v>
      </c>
      <c r="B125" s="7">
        <v>4</v>
      </c>
      <c r="C125" s="29" t="s">
        <v>27</v>
      </c>
      <c r="D125" s="29" t="s">
        <v>810</v>
      </c>
      <c r="E125" s="29" t="s">
        <v>24</v>
      </c>
      <c r="F125" s="29" t="s">
        <v>810</v>
      </c>
      <c r="G125" s="29" t="s">
        <v>810</v>
      </c>
      <c r="H125" s="30" t="s">
        <v>814</v>
      </c>
      <c r="I125" s="31">
        <v>2</v>
      </c>
      <c r="J125" s="56"/>
      <c r="K125" s="7">
        <v>1</v>
      </c>
      <c r="L125" s="32"/>
      <c r="M125" s="33"/>
      <c r="N125" s="34">
        <f>IF(M125&gt;0,ROUND(L125/M125,4),0)</f>
        <v>0</v>
      </c>
      <c r="O125" s="35"/>
      <c r="P125" s="36"/>
      <c r="Q125" s="34">
        <f>ROUND(ROUND(N125,4)*(1-O125),4)</f>
        <v>0</v>
      </c>
      <c r="R125" s="34">
        <f>ROUND(ROUND(Q125,4)*(1+P125),4)</f>
        <v>0</v>
      </c>
      <c r="S125" s="34">
        <f t="shared" si="20"/>
        <v>0</v>
      </c>
      <c r="T125" s="34">
        <f t="shared" si="20"/>
        <v>0</v>
      </c>
      <c r="U125" s="37"/>
      <c r="V125" s="37"/>
      <c r="W125" s="37"/>
      <c r="X125" s="38"/>
    </row>
    <row r="126" spans="1:24" ht="51.75" thickBot="1">
      <c r="A126" s="53" t="s">
        <v>810</v>
      </c>
      <c r="B126" s="9">
        <v>5</v>
      </c>
      <c r="C126" s="39" t="s">
        <v>28</v>
      </c>
      <c r="D126" s="39" t="s">
        <v>810</v>
      </c>
      <c r="E126" s="39" t="s">
        <v>24</v>
      </c>
      <c r="F126" s="39" t="s">
        <v>810</v>
      </c>
      <c r="G126" s="39" t="s">
        <v>810</v>
      </c>
      <c r="H126" s="40" t="s">
        <v>814</v>
      </c>
      <c r="I126" s="41">
        <v>2</v>
      </c>
      <c r="J126" s="57"/>
      <c r="K126" s="9">
        <v>1</v>
      </c>
      <c r="L126" s="42"/>
      <c r="M126" s="43"/>
      <c r="N126" s="44">
        <f>IF(M126&gt;0,ROUND(L126/M126,4),0)</f>
        <v>0</v>
      </c>
      <c r="O126" s="45"/>
      <c r="P126" s="46"/>
      <c r="Q126" s="44">
        <f>ROUND(ROUND(N126,4)*(1-O126),4)</f>
        <v>0</v>
      </c>
      <c r="R126" s="44">
        <f>ROUND(ROUND(Q126,4)*(1+P126),4)</f>
        <v>0</v>
      </c>
      <c r="S126" s="44">
        <f t="shared" si="20"/>
        <v>0</v>
      </c>
      <c r="T126" s="44">
        <f t="shared" si="20"/>
        <v>0</v>
      </c>
      <c r="U126" s="47"/>
      <c r="V126" s="47"/>
      <c r="W126" s="47"/>
      <c r="X126" s="48"/>
    </row>
    <row r="127" spans="18:20" ht="13.5" thickBot="1">
      <c r="R127" s="58" t="s">
        <v>819</v>
      </c>
      <c r="S127" s="59">
        <f>SUM(S122:S126)</f>
        <v>0</v>
      </c>
      <c r="T127" s="60">
        <f>SUM(T122:T126)</f>
        <v>0</v>
      </c>
    </row>
    <row r="129" ht="13.5" thickBot="1"/>
    <row r="130" spans="1:24" ht="13.5" thickBot="1">
      <c r="A130" s="49" t="s">
        <v>781</v>
      </c>
      <c r="B130" s="54" t="s">
        <v>29</v>
      </c>
      <c r="C130" s="15" t="s">
        <v>30</v>
      </c>
      <c r="D130" s="15"/>
      <c r="E130" s="15"/>
      <c r="F130" s="15"/>
      <c r="G130" s="15"/>
      <c r="H130" s="15" t="s">
        <v>864</v>
      </c>
      <c r="I130" s="15"/>
      <c r="J130" s="4"/>
      <c r="K130" s="3"/>
      <c r="L130" s="15" t="s">
        <v>31</v>
      </c>
      <c r="M130" s="15"/>
      <c r="N130" s="15"/>
      <c r="O130" s="15"/>
      <c r="P130" s="15"/>
      <c r="Q130" s="15"/>
      <c r="R130" s="15"/>
      <c r="S130" s="15"/>
      <c r="T130" s="15"/>
      <c r="U130" s="15"/>
      <c r="V130" s="15"/>
      <c r="W130" s="15"/>
      <c r="X130" s="4"/>
    </row>
    <row r="131" spans="1:24" ht="51.75" thickBot="1">
      <c r="A131" s="50" t="s">
        <v>786</v>
      </c>
      <c r="B131" s="16" t="s">
        <v>787</v>
      </c>
      <c r="C131" s="17" t="s">
        <v>788</v>
      </c>
      <c r="D131" s="17" t="s">
        <v>789</v>
      </c>
      <c r="E131" s="17" t="s">
        <v>790</v>
      </c>
      <c r="F131" s="17" t="s">
        <v>791</v>
      </c>
      <c r="G131" s="17" t="s">
        <v>792</v>
      </c>
      <c r="H131" s="17" t="s">
        <v>793</v>
      </c>
      <c r="I131" s="17" t="s">
        <v>794</v>
      </c>
      <c r="J131" s="18" t="s">
        <v>795</v>
      </c>
      <c r="K131" s="16" t="s">
        <v>796</v>
      </c>
      <c r="L131" s="17" t="s">
        <v>797</v>
      </c>
      <c r="M131" s="17" t="s">
        <v>798</v>
      </c>
      <c r="N131" s="17" t="s">
        <v>799</v>
      </c>
      <c r="O131" s="17" t="s">
        <v>800</v>
      </c>
      <c r="P131" s="17" t="s">
        <v>801</v>
      </c>
      <c r="Q131" s="17" t="s">
        <v>802</v>
      </c>
      <c r="R131" s="17" t="s">
        <v>803</v>
      </c>
      <c r="S131" s="17" t="s">
        <v>804</v>
      </c>
      <c r="T131" s="17" t="s">
        <v>805</v>
      </c>
      <c r="U131" s="17" t="s">
        <v>806</v>
      </c>
      <c r="V131" s="17" t="s">
        <v>807</v>
      </c>
      <c r="W131" s="17" t="s">
        <v>808</v>
      </c>
      <c r="X131" s="18" t="s">
        <v>809</v>
      </c>
    </row>
    <row r="132" spans="1:24" ht="38.25">
      <c r="A132" s="51" t="s">
        <v>810</v>
      </c>
      <c r="B132" s="5">
        <v>1</v>
      </c>
      <c r="C132" s="19" t="s">
        <v>32</v>
      </c>
      <c r="D132" s="19" t="s">
        <v>33</v>
      </c>
      <c r="E132" s="19" t="s">
        <v>34</v>
      </c>
      <c r="F132" s="19" t="s">
        <v>35</v>
      </c>
      <c r="G132" s="19" t="s">
        <v>810</v>
      </c>
      <c r="H132" s="20" t="s">
        <v>814</v>
      </c>
      <c r="I132" s="21">
        <v>50</v>
      </c>
      <c r="J132" s="55"/>
      <c r="K132" s="5">
        <v>1</v>
      </c>
      <c r="L132" s="22"/>
      <c r="M132" s="23"/>
      <c r="N132" s="24">
        <f aca="true" t="shared" si="21" ref="N132:N145">IF(M132&gt;0,ROUND(L132/M132,4),0)</f>
        <v>0</v>
      </c>
      <c r="O132" s="25"/>
      <c r="P132" s="26"/>
      <c r="Q132" s="24">
        <f aca="true" t="shared" si="22" ref="Q132:Q145">ROUND(ROUND(N132,4)*(1-O132),4)</f>
        <v>0</v>
      </c>
      <c r="R132" s="24">
        <f aca="true" t="shared" si="23" ref="R132:R145">ROUND(ROUND(Q132,4)*(1+P132),4)</f>
        <v>0</v>
      </c>
      <c r="S132" s="24">
        <f aca="true" t="shared" si="24" ref="S132:S145">ROUND($I132*Q132,4)</f>
        <v>0</v>
      </c>
      <c r="T132" s="24">
        <f aca="true" t="shared" si="25" ref="T132:T145">ROUND($I132*R132,4)</f>
        <v>0</v>
      </c>
      <c r="U132" s="27"/>
      <c r="V132" s="27"/>
      <c r="W132" s="27"/>
      <c r="X132" s="28"/>
    </row>
    <row r="133" spans="1:24" ht="38.25">
      <c r="A133" s="52" t="s">
        <v>810</v>
      </c>
      <c r="B133" s="7">
        <v>2</v>
      </c>
      <c r="C133" s="29" t="s">
        <v>36</v>
      </c>
      <c r="D133" s="29" t="s">
        <v>33</v>
      </c>
      <c r="E133" s="29" t="s">
        <v>34</v>
      </c>
      <c r="F133" s="29" t="s">
        <v>35</v>
      </c>
      <c r="G133" s="29" t="s">
        <v>810</v>
      </c>
      <c r="H133" s="30" t="s">
        <v>814</v>
      </c>
      <c r="I133" s="31">
        <v>100</v>
      </c>
      <c r="J133" s="56"/>
      <c r="K133" s="7">
        <v>1</v>
      </c>
      <c r="L133" s="32"/>
      <c r="M133" s="33"/>
      <c r="N133" s="34">
        <f t="shared" si="21"/>
        <v>0</v>
      </c>
      <c r="O133" s="35"/>
      <c r="P133" s="36"/>
      <c r="Q133" s="34">
        <f t="shared" si="22"/>
        <v>0</v>
      </c>
      <c r="R133" s="34">
        <f t="shared" si="23"/>
        <v>0</v>
      </c>
      <c r="S133" s="34">
        <f t="shared" si="24"/>
        <v>0</v>
      </c>
      <c r="T133" s="34">
        <f t="shared" si="25"/>
        <v>0</v>
      </c>
      <c r="U133" s="37"/>
      <c r="V133" s="37"/>
      <c r="W133" s="37"/>
      <c r="X133" s="38"/>
    </row>
    <row r="134" spans="1:24" ht="38.25">
      <c r="A134" s="52" t="s">
        <v>810</v>
      </c>
      <c r="B134" s="7">
        <v>3</v>
      </c>
      <c r="C134" s="29" t="s">
        <v>37</v>
      </c>
      <c r="D134" s="29" t="s">
        <v>33</v>
      </c>
      <c r="E134" s="29" t="s">
        <v>34</v>
      </c>
      <c r="F134" s="29" t="s">
        <v>35</v>
      </c>
      <c r="G134" s="29" t="s">
        <v>810</v>
      </c>
      <c r="H134" s="30" t="s">
        <v>814</v>
      </c>
      <c r="I134" s="31">
        <v>700</v>
      </c>
      <c r="J134" s="56"/>
      <c r="K134" s="7">
        <v>1</v>
      </c>
      <c r="L134" s="32"/>
      <c r="M134" s="33"/>
      <c r="N134" s="34">
        <f t="shared" si="21"/>
        <v>0</v>
      </c>
      <c r="O134" s="35"/>
      <c r="P134" s="36"/>
      <c r="Q134" s="34">
        <f t="shared" si="22"/>
        <v>0</v>
      </c>
      <c r="R134" s="34">
        <f t="shared" si="23"/>
        <v>0</v>
      </c>
      <c r="S134" s="34">
        <f t="shared" si="24"/>
        <v>0</v>
      </c>
      <c r="T134" s="34">
        <f t="shared" si="25"/>
        <v>0</v>
      </c>
      <c r="U134" s="37"/>
      <c r="V134" s="37"/>
      <c r="W134" s="37"/>
      <c r="X134" s="38"/>
    </row>
    <row r="135" spans="1:24" ht="38.25">
      <c r="A135" s="52" t="s">
        <v>810</v>
      </c>
      <c r="B135" s="7">
        <v>4</v>
      </c>
      <c r="C135" s="29" t="s">
        <v>38</v>
      </c>
      <c r="D135" s="29" t="s">
        <v>33</v>
      </c>
      <c r="E135" s="29" t="s">
        <v>35</v>
      </c>
      <c r="F135" s="29" t="s">
        <v>34</v>
      </c>
      <c r="G135" s="29" t="s">
        <v>810</v>
      </c>
      <c r="H135" s="30" t="s">
        <v>814</v>
      </c>
      <c r="I135" s="31">
        <v>8500</v>
      </c>
      <c r="J135" s="56"/>
      <c r="K135" s="7">
        <v>1</v>
      </c>
      <c r="L135" s="32"/>
      <c r="M135" s="33"/>
      <c r="N135" s="34">
        <f t="shared" si="21"/>
        <v>0</v>
      </c>
      <c r="O135" s="35"/>
      <c r="P135" s="36"/>
      <c r="Q135" s="34">
        <f t="shared" si="22"/>
        <v>0</v>
      </c>
      <c r="R135" s="34">
        <f t="shared" si="23"/>
        <v>0</v>
      </c>
      <c r="S135" s="34">
        <f t="shared" si="24"/>
        <v>0</v>
      </c>
      <c r="T135" s="34">
        <f t="shared" si="25"/>
        <v>0</v>
      </c>
      <c r="U135" s="37"/>
      <c r="V135" s="37"/>
      <c r="W135" s="37"/>
      <c r="X135" s="38"/>
    </row>
    <row r="136" spans="1:24" ht="38.25">
      <c r="A136" s="52" t="s">
        <v>810</v>
      </c>
      <c r="B136" s="7">
        <v>5</v>
      </c>
      <c r="C136" s="29" t="s">
        <v>39</v>
      </c>
      <c r="D136" s="29" t="s">
        <v>33</v>
      </c>
      <c r="E136" s="29" t="s">
        <v>35</v>
      </c>
      <c r="F136" s="29" t="s">
        <v>34</v>
      </c>
      <c r="G136" s="29" t="s">
        <v>810</v>
      </c>
      <c r="H136" s="30" t="s">
        <v>814</v>
      </c>
      <c r="I136" s="31">
        <v>9000</v>
      </c>
      <c r="J136" s="56"/>
      <c r="K136" s="7">
        <v>1</v>
      </c>
      <c r="L136" s="32"/>
      <c r="M136" s="33"/>
      <c r="N136" s="34">
        <f t="shared" si="21"/>
        <v>0</v>
      </c>
      <c r="O136" s="35"/>
      <c r="P136" s="36"/>
      <c r="Q136" s="34">
        <f t="shared" si="22"/>
        <v>0</v>
      </c>
      <c r="R136" s="34">
        <f t="shared" si="23"/>
        <v>0</v>
      </c>
      <c r="S136" s="34">
        <f t="shared" si="24"/>
        <v>0</v>
      </c>
      <c r="T136" s="34">
        <f t="shared" si="25"/>
        <v>0</v>
      </c>
      <c r="U136" s="37"/>
      <c r="V136" s="37"/>
      <c r="W136" s="37"/>
      <c r="X136" s="38"/>
    </row>
    <row r="137" spans="1:24" ht="38.25">
      <c r="A137" s="52" t="s">
        <v>810</v>
      </c>
      <c r="B137" s="7">
        <v>6</v>
      </c>
      <c r="C137" s="29" t="s">
        <v>40</v>
      </c>
      <c r="D137" s="29" t="s">
        <v>33</v>
      </c>
      <c r="E137" s="29" t="s">
        <v>35</v>
      </c>
      <c r="F137" s="29" t="s">
        <v>34</v>
      </c>
      <c r="G137" s="29" t="s">
        <v>810</v>
      </c>
      <c r="H137" s="30" t="s">
        <v>814</v>
      </c>
      <c r="I137" s="31">
        <v>2000</v>
      </c>
      <c r="J137" s="56"/>
      <c r="K137" s="7">
        <v>1</v>
      </c>
      <c r="L137" s="32"/>
      <c r="M137" s="33"/>
      <c r="N137" s="34">
        <f t="shared" si="21"/>
        <v>0</v>
      </c>
      <c r="O137" s="35"/>
      <c r="P137" s="36"/>
      <c r="Q137" s="34">
        <f t="shared" si="22"/>
        <v>0</v>
      </c>
      <c r="R137" s="34">
        <f t="shared" si="23"/>
        <v>0</v>
      </c>
      <c r="S137" s="34">
        <f t="shared" si="24"/>
        <v>0</v>
      </c>
      <c r="T137" s="34">
        <f t="shared" si="25"/>
        <v>0</v>
      </c>
      <c r="U137" s="37"/>
      <c r="V137" s="37"/>
      <c r="W137" s="37"/>
      <c r="X137" s="38"/>
    </row>
    <row r="138" spans="1:24" ht="63.75">
      <c r="A138" s="52" t="s">
        <v>810</v>
      </c>
      <c r="B138" s="7">
        <v>7</v>
      </c>
      <c r="C138" s="29" t="s">
        <v>41</v>
      </c>
      <c r="D138" s="29" t="s">
        <v>42</v>
      </c>
      <c r="E138" s="29" t="s">
        <v>43</v>
      </c>
      <c r="F138" s="29" t="s">
        <v>44</v>
      </c>
      <c r="G138" s="29" t="s">
        <v>810</v>
      </c>
      <c r="H138" s="30" t="s">
        <v>814</v>
      </c>
      <c r="I138" s="31">
        <v>200</v>
      </c>
      <c r="J138" s="56"/>
      <c r="K138" s="7">
        <v>1</v>
      </c>
      <c r="L138" s="32"/>
      <c r="M138" s="33"/>
      <c r="N138" s="34">
        <f t="shared" si="21"/>
        <v>0</v>
      </c>
      <c r="O138" s="35"/>
      <c r="P138" s="36"/>
      <c r="Q138" s="34">
        <f t="shared" si="22"/>
        <v>0</v>
      </c>
      <c r="R138" s="34">
        <f t="shared" si="23"/>
        <v>0</v>
      </c>
      <c r="S138" s="34">
        <f t="shared" si="24"/>
        <v>0</v>
      </c>
      <c r="T138" s="34">
        <f t="shared" si="25"/>
        <v>0</v>
      </c>
      <c r="U138" s="37"/>
      <c r="V138" s="37"/>
      <c r="W138" s="37"/>
      <c r="X138" s="38"/>
    </row>
    <row r="139" spans="1:24" ht="63.75">
      <c r="A139" s="52" t="s">
        <v>810</v>
      </c>
      <c r="B139" s="7">
        <v>8</v>
      </c>
      <c r="C139" s="29" t="s">
        <v>45</v>
      </c>
      <c r="D139" s="29" t="s">
        <v>42</v>
      </c>
      <c r="E139" s="29" t="s">
        <v>810</v>
      </c>
      <c r="F139" s="29" t="s">
        <v>46</v>
      </c>
      <c r="G139" s="29" t="s">
        <v>810</v>
      </c>
      <c r="H139" s="30" t="s">
        <v>814</v>
      </c>
      <c r="I139" s="31">
        <v>40</v>
      </c>
      <c r="J139" s="56"/>
      <c r="K139" s="7">
        <v>1</v>
      </c>
      <c r="L139" s="32"/>
      <c r="M139" s="33"/>
      <c r="N139" s="34">
        <f t="shared" si="21"/>
        <v>0</v>
      </c>
      <c r="O139" s="35"/>
      <c r="P139" s="36"/>
      <c r="Q139" s="34">
        <f t="shared" si="22"/>
        <v>0</v>
      </c>
      <c r="R139" s="34">
        <f t="shared" si="23"/>
        <v>0</v>
      </c>
      <c r="S139" s="34">
        <f t="shared" si="24"/>
        <v>0</v>
      </c>
      <c r="T139" s="34">
        <f t="shared" si="25"/>
        <v>0</v>
      </c>
      <c r="U139" s="37"/>
      <c r="V139" s="37"/>
      <c r="W139" s="37"/>
      <c r="X139" s="38"/>
    </row>
    <row r="140" spans="1:24" ht="114.75">
      <c r="A140" s="52" t="s">
        <v>810</v>
      </c>
      <c r="B140" s="7">
        <v>9</v>
      </c>
      <c r="C140" s="29" t="s">
        <v>47</v>
      </c>
      <c r="D140" s="29" t="s">
        <v>48</v>
      </c>
      <c r="E140" s="29" t="s">
        <v>49</v>
      </c>
      <c r="F140" s="29" t="s">
        <v>810</v>
      </c>
      <c r="G140" s="29" t="s">
        <v>810</v>
      </c>
      <c r="H140" s="30" t="s">
        <v>814</v>
      </c>
      <c r="I140" s="31">
        <v>10</v>
      </c>
      <c r="J140" s="56"/>
      <c r="K140" s="7">
        <v>1</v>
      </c>
      <c r="L140" s="32"/>
      <c r="M140" s="33"/>
      <c r="N140" s="34">
        <f t="shared" si="21"/>
        <v>0</v>
      </c>
      <c r="O140" s="35"/>
      <c r="P140" s="36"/>
      <c r="Q140" s="34">
        <f t="shared" si="22"/>
        <v>0</v>
      </c>
      <c r="R140" s="34">
        <f t="shared" si="23"/>
        <v>0</v>
      </c>
      <c r="S140" s="34">
        <f t="shared" si="24"/>
        <v>0</v>
      </c>
      <c r="T140" s="34">
        <f t="shared" si="25"/>
        <v>0</v>
      </c>
      <c r="U140" s="37"/>
      <c r="V140" s="37"/>
      <c r="W140" s="37"/>
      <c r="X140" s="38"/>
    </row>
    <row r="141" spans="1:24" ht="114.75">
      <c r="A141" s="52" t="s">
        <v>810</v>
      </c>
      <c r="B141" s="7">
        <v>10</v>
      </c>
      <c r="C141" s="29" t="s">
        <v>50</v>
      </c>
      <c r="D141" s="29" t="s">
        <v>48</v>
      </c>
      <c r="E141" s="29" t="s">
        <v>51</v>
      </c>
      <c r="F141" s="29" t="s">
        <v>810</v>
      </c>
      <c r="G141" s="29" t="s">
        <v>810</v>
      </c>
      <c r="H141" s="30" t="s">
        <v>814</v>
      </c>
      <c r="I141" s="31">
        <v>380</v>
      </c>
      <c r="J141" s="56"/>
      <c r="K141" s="7">
        <v>1</v>
      </c>
      <c r="L141" s="32"/>
      <c r="M141" s="33"/>
      <c r="N141" s="34">
        <f t="shared" si="21"/>
        <v>0</v>
      </c>
      <c r="O141" s="35"/>
      <c r="P141" s="36"/>
      <c r="Q141" s="34">
        <f t="shared" si="22"/>
        <v>0</v>
      </c>
      <c r="R141" s="34">
        <f t="shared" si="23"/>
        <v>0</v>
      </c>
      <c r="S141" s="34">
        <f t="shared" si="24"/>
        <v>0</v>
      </c>
      <c r="T141" s="34">
        <f t="shared" si="25"/>
        <v>0</v>
      </c>
      <c r="U141" s="37"/>
      <c r="V141" s="37"/>
      <c r="W141" s="37"/>
      <c r="X141" s="38"/>
    </row>
    <row r="142" spans="1:24" ht="114.75">
      <c r="A142" s="52" t="s">
        <v>810</v>
      </c>
      <c r="B142" s="7">
        <v>11</v>
      </c>
      <c r="C142" s="29" t="s">
        <v>52</v>
      </c>
      <c r="D142" s="29" t="s">
        <v>53</v>
      </c>
      <c r="E142" s="29" t="s">
        <v>54</v>
      </c>
      <c r="F142" s="29" t="s">
        <v>810</v>
      </c>
      <c r="G142" s="29" t="s">
        <v>810</v>
      </c>
      <c r="H142" s="30" t="s">
        <v>814</v>
      </c>
      <c r="I142" s="31">
        <v>60</v>
      </c>
      <c r="J142" s="56"/>
      <c r="K142" s="7">
        <v>1</v>
      </c>
      <c r="L142" s="32"/>
      <c r="M142" s="33"/>
      <c r="N142" s="34">
        <f t="shared" si="21"/>
        <v>0</v>
      </c>
      <c r="O142" s="35"/>
      <c r="P142" s="36"/>
      <c r="Q142" s="34">
        <f t="shared" si="22"/>
        <v>0</v>
      </c>
      <c r="R142" s="34">
        <f t="shared" si="23"/>
        <v>0</v>
      </c>
      <c r="S142" s="34">
        <f t="shared" si="24"/>
        <v>0</v>
      </c>
      <c r="T142" s="34">
        <f t="shared" si="25"/>
        <v>0</v>
      </c>
      <c r="U142" s="37"/>
      <c r="V142" s="37"/>
      <c r="W142" s="37"/>
      <c r="X142" s="38"/>
    </row>
    <row r="143" spans="1:24" ht="51">
      <c r="A143" s="52" t="s">
        <v>810</v>
      </c>
      <c r="B143" s="7">
        <v>12</v>
      </c>
      <c r="C143" s="29" t="s">
        <v>55</v>
      </c>
      <c r="D143" s="29" t="s">
        <v>56</v>
      </c>
      <c r="E143" s="29" t="s">
        <v>57</v>
      </c>
      <c r="F143" s="29" t="s">
        <v>810</v>
      </c>
      <c r="G143" s="29" t="s">
        <v>810</v>
      </c>
      <c r="H143" s="30" t="s">
        <v>814</v>
      </c>
      <c r="I143" s="31">
        <v>1000</v>
      </c>
      <c r="J143" s="56"/>
      <c r="K143" s="7">
        <v>1</v>
      </c>
      <c r="L143" s="32"/>
      <c r="M143" s="33"/>
      <c r="N143" s="34">
        <f t="shared" si="21"/>
        <v>0</v>
      </c>
      <c r="O143" s="35"/>
      <c r="P143" s="36"/>
      <c r="Q143" s="34">
        <f t="shared" si="22"/>
        <v>0</v>
      </c>
      <c r="R143" s="34">
        <f t="shared" si="23"/>
        <v>0</v>
      </c>
      <c r="S143" s="34">
        <f t="shared" si="24"/>
        <v>0</v>
      </c>
      <c r="T143" s="34">
        <f t="shared" si="25"/>
        <v>0</v>
      </c>
      <c r="U143" s="37"/>
      <c r="V143" s="37"/>
      <c r="W143" s="37"/>
      <c r="X143" s="38"/>
    </row>
    <row r="144" spans="1:24" ht="38.25">
      <c r="A144" s="52" t="s">
        <v>810</v>
      </c>
      <c r="B144" s="7">
        <v>13</v>
      </c>
      <c r="C144" s="29" t="s">
        <v>58</v>
      </c>
      <c r="D144" s="29" t="s">
        <v>813</v>
      </c>
      <c r="E144" s="29" t="s">
        <v>59</v>
      </c>
      <c r="F144" s="29" t="s">
        <v>810</v>
      </c>
      <c r="G144" s="29" t="s">
        <v>810</v>
      </c>
      <c r="H144" s="30" t="s">
        <v>814</v>
      </c>
      <c r="I144" s="31">
        <v>1000</v>
      </c>
      <c r="J144" s="56"/>
      <c r="K144" s="7">
        <v>1</v>
      </c>
      <c r="L144" s="32"/>
      <c r="M144" s="33"/>
      <c r="N144" s="34">
        <f t="shared" si="21"/>
        <v>0</v>
      </c>
      <c r="O144" s="35"/>
      <c r="P144" s="36"/>
      <c r="Q144" s="34">
        <f t="shared" si="22"/>
        <v>0</v>
      </c>
      <c r="R144" s="34">
        <f t="shared" si="23"/>
        <v>0</v>
      </c>
      <c r="S144" s="34">
        <f t="shared" si="24"/>
        <v>0</v>
      </c>
      <c r="T144" s="34">
        <f t="shared" si="25"/>
        <v>0</v>
      </c>
      <c r="U144" s="37"/>
      <c r="V144" s="37"/>
      <c r="W144" s="37"/>
      <c r="X144" s="38"/>
    </row>
    <row r="145" spans="1:24" ht="64.5" thickBot="1">
      <c r="A145" s="53" t="s">
        <v>810</v>
      </c>
      <c r="B145" s="9">
        <v>14</v>
      </c>
      <c r="C145" s="39" t="s">
        <v>60</v>
      </c>
      <c r="D145" s="39" t="s">
        <v>61</v>
      </c>
      <c r="E145" s="39" t="s">
        <v>62</v>
      </c>
      <c r="F145" s="39" t="s">
        <v>810</v>
      </c>
      <c r="G145" s="39" t="s">
        <v>810</v>
      </c>
      <c r="H145" s="40" t="s">
        <v>814</v>
      </c>
      <c r="I145" s="41">
        <v>20</v>
      </c>
      <c r="J145" s="57"/>
      <c r="K145" s="9">
        <v>1</v>
      </c>
      <c r="L145" s="42"/>
      <c r="M145" s="43"/>
      <c r="N145" s="44">
        <f t="shared" si="21"/>
        <v>0</v>
      </c>
      <c r="O145" s="45"/>
      <c r="P145" s="46"/>
      <c r="Q145" s="44">
        <f t="shared" si="22"/>
        <v>0</v>
      </c>
      <c r="R145" s="44">
        <f t="shared" si="23"/>
        <v>0</v>
      </c>
      <c r="S145" s="44">
        <f t="shared" si="24"/>
        <v>0</v>
      </c>
      <c r="T145" s="44">
        <f t="shared" si="25"/>
        <v>0</v>
      </c>
      <c r="U145" s="47"/>
      <c r="V145" s="47"/>
      <c r="W145" s="47"/>
      <c r="X145" s="48"/>
    </row>
    <row r="146" spans="18:20" ht="13.5" thickBot="1">
      <c r="R146" s="58" t="s">
        <v>819</v>
      </c>
      <c r="S146" s="59">
        <f>SUM(S132:S145)</f>
        <v>0</v>
      </c>
      <c r="T146" s="60">
        <f>SUM(T132:T145)</f>
        <v>0</v>
      </c>
    </row>
    <row r="148" ht="13.5" thickBot="1"/>
    <row r="149" spans="1:24" ht="13.5" thickBot="1">
      <c r="A149" s="49" t="s">
        <v>781</v>
      </c>
      <c r="B149" s="54" t="s">
        <v>63</v>
      </c>
      <c r="C149" s="15" t="s">
        <v>64</v>
      </c>
      <c r="D149" s="15"/>
      <c r="E149" s="15"/>
      <c r="F149" s="15"/>
      <c r="G149" s="15"/>
      <c r="H149" s="15" t="s">
        <v>784</v>
      </c>
      <c r="I149" s="15"/>
      <c r="J149" s="4"/>
      <c r="K149" s="3"/>
      <c r="L149" s="15" t="s">
        <v>65</v>
      </c>
      <c r="M149" s="15"/>
      <c r="N149" s="15"/>
      <c r="O149" s="15"/>
      <c r="P149" s="15"/>
      <c r="Q149" s="15"/>
      <c r="R149" s="15"/>
      <c r="S149" s="15"/>
      <c r="T149" s="15"/>
      <c r="U149" s="15"/>
      <c r="V149" s="15"/>
      <c r="W149" s="15"/>
      <c r="X149" s="4"/>
    </row>
    <row r="150" spans="1:24" ht="51.75" thickBot="1">
      <c r="A150" s="50" t="s">
        <v>786</v>
      </c>
      <c r="B150" s="16" t="s">
        <v>787</v>
      </c>
      <c r="C150" s="17" t="s">
        <v>788</v>
      </c>
      <c r="D150" s="17" t="s">
        <v>789</v>
      </c>
      <c r="E150" s="17" t="s">
        <v>790</v>
      </c>
      <c r="F150" s="17" t="s">
        <v>791</v>
      </c>
      <c r="G150" s="17" t="s">
        <v>792</v>
      </c>
      <c r="H150" s="17" t="s">
        <v>793</v>
      </c>
      <c r="I150" s="17" t="s">
        <v>794</v>
      </c>
      <c r="J150" s="18" t="s">
        <v>795</v>
      </c>
      <c r="K150" s="16" t="s">
        <v>796</v>
      </c>
      <c r="L150" s="17" t="s">
        <v>797</v>
      </c>
      <c r="M150" s="17" t="s">
        <v>798</v>
      </c>
      <c r="N150" s="17" t="s">
        <v>799</v>
      </c>
      <c r="O150" s="17" t="s">
        <v>800</v>
      </c>
      <c r="P150" s="17" t="s">
        <v>801</v>
      </c>
      <c r="Q150" s="17" t="s">
        <v>802</v>
      </c>
      <c r="R150" s="17" t="s">
        <v>803</v>
      </c>
      <c r="S150" s="17" t="s">
        <v>804</v>
      </c>
      <c r="T150" s="17" t="s">
        <v>805</v>
      </c>
      <c r="U150" s="17" t="s">
        <v>806</v>
      </c>
      <c r="V150" s="17" t="s">
        <v>807</v>
      </c>
      <c r="W150" s="17" t="s">
        <v>808</v>
      </c>
      <c r="X150" s="18" t="s">
        <v>809</v>
      </c>
    </row>
    <row r="151" spans="1:24" ht="89.25">
      <c r="A151" s="51" t="s">
        <v>810</v>
      </c>
      <c r="B151" s="5">
        <v>1</v>
      </c>
      <c r="C151" s="19" t="s">
        <v>66</v>
      </c>
      <c r="D151" s="19" t="s">
        <v>67</v>
      </c>
      <c r="E151" s="19" t="s">
        <v>810</v>
      </c>
      <c r="F151" s="19" t="s">
        <v>810</v>
      </c>
      <c r="G151" s="19" t="s">
        <v>810</v>
      </c>
      <c r="H151" s="20" t="s">
        <v>814</v>
      </c>
      <c r="I151" s="21">
        <v>60</v>
      </c>
      <c r="J151" s="55"/>
      <c r="K151" s="5">
        <v>1</v>
      </c>
      <c r="L151" s="22"/>
      <c r="M151" s="23"/>
      <c r="N151" s="24">
        <f>IF(M151&gt;0,ROUND(L151/M151,4),0)</f>
        <v>0</v>
      </c>
      <c r="O151" s="25"/>
      <c r="P151" s="26"/>
      <c r="Q151" s="24">
        <f>ROUND(ROUND(N151,4)*(1-O151),4)</f>
        <v>0</v>
      </c>
      <c r="R151" s="24">
        <f>ROUND(ROUND(Q151,4)*(1+P151),4)</f>
        <v>0</v>
      </c>
      <c r="S151" s="24">
        <f aca="true" t="shared" si="26" ref="S151:T153">ROUND($I151*Q151,4)</f>
        <v>0</v>
      </c>
      <c r="T151" s="24">
        <f t="shared" si="26"/>
        <v>0</v>
      </c>
      <c r="U151" s="27"/>
      <c r="V151" s="27"/>
      <c r="W151" s="27"/>
      <c r="X151" s="28"/>
    </row>
    <row r="152" spans="1:24" ht="89.25">
      <c r="A152" s="52" t="s">
        <v>810</v>
      </c>
      <c r="B152" s="7">
        <v>2</v>
      </c>
      <c r="C152" s="29" t="s">
        <v>68</v>
      </c>
      <c r="D152" s="29" t="s">
        <v>67</v>
      </c>
      <c r="E152" s="29" t="s">
        <v>810</v>
      </c>
      <c r="F152" s="29" t="s">
        <v>810</v>
      </c>
      <c r="G152" s="29" t="s">
        <v>810</v>
      </c>
      <c r="H152" s="30" t="s">
        <v>814</v>
      </c>
      <c r="I152" s="31">
        <v>120</v>
      </c>
      <c r="J152" s="56"/>
      <c r="K152" s="7">
        <v>1</v>
      </c>
      <c r="L152" s="32"/>
      <c r="M152" s="33"/>
      <c r="N152" s="34">
        <f>IF(M152&gt;0,ROUND(L152/M152,4),0)</f>
        <v>0</v>
      </c>
      <c r="O152" s="35"/>
      <c r="P152" s="36"/>
      <c r="Q152" s="34">
        <f>ROUND(ROUND(N152,4)*(1-O152),4)</f>
        <v>0</v>
      </c>
      <c r="R152" s="34">
        <f>ROUND(ROUND(Q152,4)*(1+P152),4)</f>
        <v>0</v>
      </c>
      <c r="S152" s="34">
        <f t="shared" si="26"/>
        <v>0</v>
      </c>
      <c r="T152" s="34">
        <f t="shared" si="26"/>
        <v>0</v>
      </c>
      <c r="U152" s="37"/>
      <c r="V152" s="37"/>
      <c r="W152" s="37"/>
      <c r="X152" s="38"/>
    </row>
    <row r="153" spans="1:24" ht="90" thickBot="1">
      <c r="A153" s="53" t="s">
        <v>810</v>
      </c>
      <c r="B153" s="9">
        <v>3</v>
      </c>
      <c r="C153" s="39" t="s">
        <v>69</v>
      </c>
      <c r="D153" s="39" t="s">
        <v>67</v>
      </c>
      <c r="E153" s="39" t="s">
        <v>810</v>
      </c>
      <c r="F153" s="39" t="s">
        <v>810</v>
      </c>
      <c r="G153" s="39" t="s">
        <v>810</v>
      </c>
      <c r="H153" s="40" t="s">
        <v>814</v>
      </c>
      <c r="I153" s="41">
        <v>100</v>
      </c>
      <c r="J153" s="57"/>
      <c r="K153" s="9">
        <v>1</v>
      </c>
      <c r="L153" s="42"/>
      <c r="M153" s="43"/>
      <c r="N153" s="44">
        <f>IF(M153&gt;0,ROUND(L153/M153,4),0)</f>
        <v>0</v>
      </c>
      <c r="O153" s="45"/>
      <c r="P153" s="46"/>
      <c r="Q153" s="44">
        <f>ROUND(ROUND(N153,4)*(1-O153),4)</f>
        <v>0</v>
      </c>
      <c r="R153" s="44">
        <f>ROUND(ROUND(Q153,4)*(1+P153),4)</f>
        <v>0</v>
      </c>
      <c r="S153" s="44">
        <f t="shared" si="26"/>
        <v>0</v>
      </c>
      <c r="T153" s="44">
        <f t="shared" si="26"/>
        <v>0</v>
      </c>
      <c r="U153" s="47"/>
      <c r="V153" s="47"/>
      <c r="W153" s="47"/>
      <c r="X153" s="48"/>
    </row>
    <row r="154" spans="18:20" ht="13.5" thickBot="1">
      <c r="R154" s="58" t="s">
        <v>819</v>
      </c>
      <c r="S154" s="59">
        <f>SUM(S151:S153)</f>
        <v>0</v>
      </c>
      <c r="T154" s="60">
        <f>SUM(T151:T153)</f>
        <v>0</v>
      </c>
    </row>
    <row r="156" ht="13.5" thickBot="1"/>
    <row r="157" spans="1:24" ht="13.5" thickBot="1">
      <c r="A157" s="49" t="s">
        <v>781</v>
      </c>
      <c r="B157" s="54" t="s">
        <v>70</v>
      </c>
      <c r="C157" s="15" t="s">
        <v>71</v>
      </c>
      <c r="D157" s="15"/>
      <c r="E157" s="15"/>
      <c r="F157" s="15"/>
      <c r="G157" s="15"/>
      <c r="H157" s="15" t="s">
        <v>864</v>
      </c>
      <c r="I157" s="15"/>
      <c r="J157" s="4"/>
      <c r="K157" s="3"/>
      <c r="L157" s="15" t="s">
        <v>72</v>
      </c>
      <c r="M157" s="15"/>
      <c r="N157" s="15"/>
      <c r="O157" s="15"/>
      <c r="P157" s="15"/>
      <c r="Q157" s="15"/>
      <c r="R157" s="15"/>
      <c r="S157" s="15"/>
      <c r="T157" s="15"/>
      <c r="U157" s="15"/>
      <c r="V157" s="15"/>
      <c r="W157" s="15"/>
      <c r="X157" s="4"/>
    </row>
    <row r="158" spans="1:24" ht="51.75" thickBot="1">
      <c r="A158" s="50" t="s">
        <v>786</v>
      </c>
      <c r="B158" s="16" t="s">
        <v>787</v>
      </c>
      <c r="C158" s="17" t="s">
        <v>788</v>
      </c>
      <c r="D158" s="17" t="s">
        <v>789</v>
      </c>
      <c r="E158" s="17" t="s">
        <v>790</v>
      </c>
      <c r="F158" s="17" t="s">
        <v>791</v>
      </c>
      <c r="G158" s="17" t="s">
        <v>792</v>
      </c>
      <c r="H158" s="17" t="s">
        <v>793</v>
      </c>
      <c r="I158" s="17" t="s">
        <v>794</v>
      </c>
      <c r="J158" s="18" t="s">
        <v>795</v>
      </c>
      <c r="K158" s="16" t="s">
        <v>796</v>
      </c>
      <c r="L158" s="17" t="s">
        <v>797</v>
      </c>
      <c r="M158" s="17" t="s">
        <v>798</v>
      </c>
      <c r="N158" s="17" t="s">
        <v>799</v>
      </c>
      <c r="O158" s="17" t="s">
        <v>800</v>
      </c>
      <c r="P158" s="17" t="s">
        <v>801</v>
      </c>
      <c r="Q158" s="17" t="s">
        <v>802</v>
      </c>
      <c r="R158" s="17" t="s">
        <v>803</v>
      </c>
      <c r="S158" s="17" t="s">
        <v>804</v>
      </c>
      <c r="T158" s="17" t="s">
        <v>805</v>
      </c>
      <c r="U158" s="17" t="s">
        <v>806</v>
      </c>
      <c r="V158" s="17" t="s">
        <v>807</v>
      </c>
      <c r="W158" s="17" t="s">
        <v>808</v>
      </c>
      <c r="X158" s="18" t="s">
        <v>809</v>
      </c>
    </row>
    <row r="159" spans="1:24" ht="25.5">
      <c r="A159" s="51" t="s">
        <v>810</v>
      </c>
      <c r="B159" s="5">
        <v>1</v>
      </c>
      <c r="C159" s="19" t="s">
        <v>73</v>
      </c>
      <c r="D159" s="19" t="s">
        <v>74</v>
      </c>
      <c r="E159" s="19" t="s">
        <v>810</v>
      </c>
      <c r="F159" s="19" t="s">
        <v>810</v>
      </c>
      <c r="G159" s="19" t="s">
        <v>810</v>
      </c>
      <c r="H159" s="20" t="s">
        <v>814</v>
      </c>
      <c r="I159" s="21">
        <v>2</v>
      </c>
      <c r="J159" s="55"/>
      <c r="K159" s="5">
        <v>1</v>
      </c>
      <c r="L159" s="22"/>
      <c r="M159" s="23"/>
      <c r="N159" s="24">
        <f aca="true" t="shared" si="27" ref="N159:N169">IF(M159&gt;0,ROUND(L159/M159,4),0)</f>
        <v>0</v>
      </c>
      <c r="O159" s="25"/>
      <c r="P159" s="26"/>
      <c r="Q159" s="24">
        <f aca="true" t="shared" si="28" ref="Q159:Q169">ROUND(ROUND(N159,4)*(1-O159),4)</f>
        <v>0</v>
      </c>
      <c r="R159" s="24">
        <f aca="true" t="shared" si="29" ref="R159:R169">ROUND(ROUND(Q159,4)*(1+P159),4)</f>
        <v>0</v>
      </c>
      <c r="S159" s="24">
        <f aca="true" t="shared" si="30" ref="S159:S169">ROUND($I159*Q159,4)</f>
        <v>0</v>
      </c>
      <c r="T159" s="24">
        <f aca="true" t="shared" si="31" ref="T159:T169">ROUND($I159*R159,4)</f>
        <v>0</v>
      </c>
      <c r="U159" s="27"/>
      <c r="V159" s="27"/>
      <c r="W159" s="27"/>
      <c r="X159" s="28"/>
    </row>
    <row r="160" spans="1:24" ht="25.5">
      <c r="A160" s="52" t="s">
        <v>810</v>
      </c>
      <c r="B160" s="7">
        <v>2</v>
      </c>
      <c r="C160" s="29" t="s">
        <v>75</v>
      </c>
      <c r="D160" s="29" t="s">
        <v>74</v>
      </c>
      <c r="E160" s="29" t="s">
        <v>810</v>
      </c>
      <c r="F160" s="29" t="s">
        <v>810</v>
      </c>
      <c r="G160" s="29" t="s">
        <v>810</v>
      </c>
      <c r="H160" s="30" t="s">
        <v>814</v>
      </c>
      <c r="I160" s="31">
        <v>2</v>
      </c>
      <c r="J160" s="56"/>
      <c r="K160" s="7">
        <v>1</v>
      </c>
      <c r="L160" s="32"/>
      <c r="M160" s="33"/>
      <c r="N160" s="34">
        <f t="shared" si="27"/>
        <v>0</v>
      </c>
      <c r="O160" s="35"/>
      <c r="P160" s="36"/>
      <c r="Q160" s="34">
        <f t="shared" si="28"/>
        <v>0</v>
      </c>
      <c r="R160" s="34">
        <f t="shared" si="29"/>
        <v>0</v>
      </c>
      <c r="S160" s="34">
        <f t="shared" si="30"/>
        <v>0</v>
      </c>
      <c r="T160" s="34">
        <f t="shared" si="31"/>
        <v>0</v>
      </c>
      <c r="U160" s="37"/>
      <c r="V160" s="37"/>
      <c r="W160" s="37"/>
      <c r="X160" s="38"/>
    </row>
    <row r="161" spans="1:24" ht="25.5">
      <c r="A161" s="52" t="s">
        <v>810</v>
      </c>
      <c r="B161" s="7">
        <v>3</v>
      </c>
      <c r="C161" s="29" t="s">
        <v>76</v>
      </c>
      <c r="D161" s="29" t="s">
        <v>74</v>
      </c>
      <c r="E161" s="29" t="s">
        <v>810</v>
      </c>
      <c r="F161" s="29" t="s">
        <v>810</v>
      </c>
      <c r="G161" s="29" t="s">
        <v>810</v>
      </c>
      <c r="H161" s="30" t="s">
        <v>814</v>
      </c>
      <c r="I161" s="31">
        <v>2</v>
      </c>
      <c r="J161" s="56"/>
      <c r="K161" s="7">
        <v>1</v>
      </c>
      <c r="L161" s="32"/>
      <c r="M161" s="33"/>
      <c r="N161" s="34">
        <f t="shared" si="27"/>
        <v>0</v>
      </c>
      <c r="O161" s="35"/>
      <c r="P161" s="36"/>
      <c r="Q161" s="34">
        <f t="shared" si="28"/>
        <v>0</v>
      </c>
      <c r="R161" s="34">
        <f t="shared" si="29"/>
        <v>0</v>
      </c>
      <c r="S161" s="34">
        <f t="shared" si="30"/>
        <v>0</v>
      </c>
      <c r="T161" s="34">
        <f t="shared" si="31"/>
        <v>0</v>
      </c>
      <c r="U161" s="37"/>
      <c r="V161" s="37"/>
      <c r="W161" s="37"/>
      <c r="X161" s="38"/>
    </row>
    <row r="162" spans="1:24" ht="25.5">
      <c r="A162" s="52" t="s">
        <v>810</v>
      </c>
      <c r="B162" s="7">
        <v>4</v>
      </c>
      <c r="C162" s="29" t="s">
        <v>77</v>
      </c>
      <c r="D162" s="29" t="s">
        <v>74</v>
      </c>
      <c r="E162" s="29" t="s">
        <v>810</v>
      </c>
      <c r="F162" s="29" t="s">
        <v>810</v>
      </c>
      <c r="G162" s="29" t="s">
        <v>810</v>
      </c>
      <c r="H162" s="30" t="s">
        <v>814</v>
      </c>
      <c r="I162" s="31">
        <v>2</v>
      </c>
      <c r="J162" s="56"/>
      <c r="K162" s="7">
        <v>1</v>
      </c>
      <c r="L162" s="32"/>
      <c r="M162" s="33"/>
      <c r="N162" s="34">
        <f t="shared" si="27"/>
        <v>0</v>
      </c>
      <c r="O162" s="35"/>
      <c r="P162" s="36"/>
      <c r="Q162" s="34">
        <f t="shared" si="28"/>
        <v>0</v>
      </c>
      <c r="R162" s="34">
        <f t="shared" si="29"/>
        <v>0</v>
      </c>
      <c r="S162" s="34">
        <f t="shared" si="30"/>
        <v>0</v>
      </c>
      <c r="T162" s="34">
        <f t="shared" si="31"/>
        <v>0</v>
      </c>
      <c r="U162" s="37"/>
      <c r="V162" s="37"/>
      <c r="W162" s="37"/>
      <c r="X162" s="38"/>
    </row>
    <row r="163" spans="1:24" ht="25.5">
      <c r="A163" s="52" t="s">
        <v>810</v>
      </c>
      <c r="B163" s="7">
        <v>5</v>
      </c>
      <c r="C163" s="29" t="s">
        <v>78</v>
      </c>
      <c r="D163" s="29" t="s">
        <v>74</v>
      </c>
      <c r="E163" s="29" t="s">
        <v>810</v>
      </c>
      <c r="F163" s="29" t="s">
        <v>810</v>
      </c>
      <c r="G163" s="29" t="s">
        <v>810</v>
      </c>
      <c r="H163" s="30" t="s">
        <v>814</v>
      </c>
      <c r="I163" s="31">
        <v>2</v>
      </c>
      <c r="J163" s="56"/>
      <c r="K163" s="7">
        <v>1</v>
      </c>
      <c r="L163" s="32"/>
      <c r="M163" s="33"/>
      <c r="N163" s="34">
        <f t="shared" si="27"/>
        <v>0</v>
      </c>
      <c r="O163" s="35"/>
      <c r="P163" s="36"/>
      <c r="Q163" s="34">
        <f t="shared" si="28"/>
        <v>0</v>
      </c>
      <c r="R163" s="34">
        <f t="shared" si="29"/>
        <v>0</v>
      </c>
      <c r="S163" s="34">
        <f t="shared" si="30"/>
        <v>0</v>
      </c>
      <c r="T163" s="34">
        <f t="shared" si="31"/>
        <v>0</v>
      </c>
      <c r="U163" s="37"/>
      <c r="V163" s="37"/>
      <c r="W163" s="37"/>
      <c r="X163" s="38"/>
    </row>
    <row r="164" spans="1:24" ht="25.5">
      <c r="A164" s="52" t="s">
        <v>810</v>
      </c>
      <c r="B164" s="7">
        <v>6</v>
      </c>
      <c r="C164" s="29" t="s">
        <v>79</v>
      </c>
      <c r="D164" s="29" t="s">
        <v>74</v>
      </c>
      <c r="E164" s="29" t="s">
        <v>810</v>
      </c>
      <c r="F164" s="29" t="s">
        <v>810</v>
      </c>
      <c r="G164" s="29" t="s">
        <v>810</v>
      </c>
      <c r="H164" s="30" t="s">
        <v>814</v>
      </c>
      <c r="I164" s="31">
        <v>2</v>
      </c>
      <c r="J164" s="56"/>
      <c r="K164" s="7">
        <v>1</v>
      </c>
      <c r="L164" s="32"/>
      <c r="M164" s="33"/>
      <c r="N164" s="34">
        <f t="shared" si="27"/>
        <v>0</v>
      </c>
      <c r="O164" s="35"/>
      <c r="P164" s="36"/>
      <c r="Q164" s="34">
        <f t="shared" si="28"/>
        <v>0</v>
      </c>
      <c r="R164" s="34">
        <f t="shared" si="29"/>
        <v>0</v>
      </c>
      <c r="S164" s="34">
        <f t="shared" si="30"/>
        <v>0</v>
      </c>
      <c r="T164" s="34">
        <f t="shared" si="31"/>
        <v>0</v>
      </c>
      <c r="U164" s="37"/>
      <c r="V164" s="37"/>
      <c r="W164" s="37"/>
      <c r="X164" s="38"/>
    </row>
    <row r="165" spans="1:24" ht="12.75">
      <c r="A165" s="52" t="s">
        <v>810</v>
      </c>
      <c r="B165" s="7">
        <v>7</v>
      </c>
      <c r="C165" s="29" t="s">
        <v>80</v>
      </c>
      <c r="D165" s="29" t="s">
        <v>810</v>
      </c>
      <c r="E165" s="29" t="s">
        <v>81</v>
      </c>
      <c r="F165" s="29" t="s">
        <v>810</v>
      </c>
      <c r="G165" s="29" t="s">
        <v>810</v>
      </c>
      <c r="H165" s="30" t="s">
        <v>814</v>
      </c>
      <c r="I165" s="31">
        <v>3</v>
      </c>
      <c r="J165" s="56"/>
      <c r="K165" s="7">
        <v>1</v>
      </c>
      <c r="L165" s="32"/>
      <c r="M165" s="33"/>
      <c r="N165" s="34">
        <f t="shared" si="27"/>
        <v>0</v>
      </c>
      <c r="O165" s="35"/>
      <c r="P165" s="36"/>
      <c r="Q165" s="34">
        <f t="shared" si="28"/>
        <v>0</v>
      </c>
      <c r="R165" s="34">
        <f t="shared" si="29"/>
        <v>0</v>
      </c>
      <c r="S165" s="34">
        <f t="shared" si="30"/>
        <v>0</v>
      </c>
      <c r="T165" s="34">
        <f t="shared" si="31"/>
        <v>0</v>
      </c>
      <c r="U165" s="37"/>
      <c r="V165" s="37"/>
      <c r="W165" s="37"/>
      <c r="X165" s="38"/>
    </row>
    <row r="166" spans="1:24" ht="12.75">
      <c r="A166" s="52" t="s">
        <v>810</v>
      </c>
      <c r="B166" s="7">
        <v>8</v>
      </c>
      <c r="C166" s="29" t="s">
        <v>82</v>
      </c>
      <c r="D166" s="29" t="s">
        <v>83</v>
      </c>
      <c r="E166" s="29" t="s">
        <v>84</v>
      </c>
      <c r="F166" s="29" t="s">
        <v>810</v>
      </c>
      <c r="G166" s="29" t="s">
        <v>810</v>
      </c>
      <c r="H166" s="30" t="s">
        <v>814</v>
      </c>
      <c r="I166" s="31">
        <v>3</v>
      </c>
      <c r="J166" s="56"/>
      <c r="K166" s="7">
        <v>1</v>
      </c>
      <c r="L166" s="32"/>
      <c r="M166" s="33"/>
      <c r="N166" s="34">
        <f t="shared" si="27"/>
        <v>0</v>
      </c>
      <c r="O166" s="35"/>
      <c r="P166" s="36"/>
      <c r="Q166" s="34">
        <f t="shared" si="28"/>
        <v>0</v>
      </c>
      <c r="R166" s="34">
        <f t="shared" si="29"/>
        <v>0</v>
      </c>
      <c r="S166" s="34">
        <f t="shared" si="30"/>
        <v>0</v>
      </c>
      <c r="T166" s="34">
        <f t="shared" si="31"/>
        <v>0</v>
      </c>
      <c r="U166" s="37"/>
      <c r="V166" s="37"/>
      <c r="W166" s="37"/>
      <c r="X166" s="38"/>
    </row>
    <row r="167" spans="1:24" ht="12.75">
      <c r="A167" s="52" t="s">
        <v>810</v>
      </c>
      <c r="B167" s="7">
        <v>9</v>
      </c>
      <c r="C167" s="29" t="s">
        <v>85</v>
      </c>
      <c r="D167" s="29" t="s">
        <v>83</v>
      </c>
      <c r="E167" s="29" t="s">
        <v>84</v>
      </c>
      <c r="F167" s="29" t="s">
        <v>810</v>
      </c>
      <c r="G167" s="29" t="s">
        <v>810</v>
      </c>
      <c r="H167" s="30" t="s">
        <v>814</v>
      </c>
      <c r="I167" s="31">
        <v>3</v>
      </c>
      <c r="J167" s="56"/>
      <c r="K167" s="7">
        <v>1</v>
      </c>
      <c r="L167" s="32"/>
      <c r="M167" s="33"/>
      <c r="N167" s="34">
        <f t="shared" si="27"/>
        <v>0</v>
      </c>
      <c r="O167" s="35"/>
      <c r="P167" s="36"/>
      <c r="Q167" s="34">
        <f t="shared" si="28"/>
        <v>0</v>
      </c>
      <c r="R167" s="34">
        <f t="shared" si="29"/>
        <v>0</v>
      </c>
      <c r="S167" s="34">
        <f t="shared" si="30"/>
        <v>0</v>
      </c>
      <c r="T167" s="34">
        <f t="shared" si="31"/>
        <v>0</v>
      </c>
      <c r="U167" s="37"/>
      <c r="V167" s="37"/>
      <c r="W167" s="37"/>
      <c r="X167" s="38"/>
    </row>
    <row r="168" spans="1:24" ht="25.5">
      <c r="A168" s="52" t="s">
        <v>810</v>
      </c>
      <c r="B168" s="7">
        <v>10</v>
      </c>
      <c r="C168" s="29" t="s">
        <v>80</v>
      </c>
      <c r="D168" s="29" t="s">
        <v>86</v>
      </c>
      <c r="E168" s="29" t="s">
        <v>84</v>
      </c>
      <c r="F168" s="29" t="s">
        <v>810</v>
      </c>
      <c r="G168" s="29" t="s">
        <v>810</v>
      </c>
      <c r="H168" s="30" t="s">
        <v>814</v>
      </c>
      <c r="I168" s="31">
        <v>3</v>
      </c>
      <c r="J168" s="56"/>
      <c r="K168" s="7">
        <v>1</v>
      </c>
      <c r="L168" s="32"/>
      <c r="M168" s="33"/>
      <c r="N168" s="34">
        <f t="shared" si="27"/>
        <v>0</v>
      </c>
      <c r="O168" s="35"/>
      <c r="P168" s="36"/>
      <c r="Q168" s="34">
        <f t="shared" si="28"/>
        <v>0</v>
      </c>
      <c r="R168" s="34">
        <f t="shared" si="29"/>
        <v>0</v>
      </c>
      <c r="S168" s="34">
        <f t="shared" si="30"/>
        <v>0</v>
      </c>
      <c r="T168" s="34">
        <f t="shared" si="31"/>
        <v>0</v>
      </c>
      <c r="U168" s="37"/>
      <c r="V168" s="37"/>
      <c r="W168" s="37"/>
      <c r="X168" s="38"/>
    </row>
    <row r="169" spans="1:24" ht="26.25" thickBot="1">
      <c r="A169" s="53" t="s">
        <v>810</v>
      </c>
      <c r="B169" s="9">
        <v>11</v>
      </c>
      <c r="C169" s="39" t="s">
        <v>87</v>
      </c>
      <c r="D169" s="39" t="s">
        <v>86</v>
      </c>
      <c r="E169" s="39" t="s">
        <v>84</v>
      </c>
      <c r="F169" s="39" t="s">
        <v>810</v>
      </c>
      <c r="G169" s="39" t="s">
        <v>810</v>
      </c>
      <c r="H169" s="40" t="s">
        <v>814</v>
      </c>
      <c r="I169" s="41">
        <v>3</v>
      </c>
      <c r="J169" s="57"/>
      <c r="K169" s="9">
        <v>1</v>
      </c>
      <c r="L169" s="42"/>
      <c r="M169" s="43"/>
      <c r="N169" s="44">
        <f t="shared" si="27"/>
        <v>0</v>
      </c>
      <c r="O169" s="45"/>
      <c r="P169" s="46"/>
      <c r="Q169" s="44">
        <f t="shared" si="28"/>
        <v>0</v>
      </c>
      <c r="R169" s="44">
        <f t="shared" si="29"/>
        <v>0</v>
      </c>
      <c r="S169" s="44">
        <f t="shared" si="30"/>
        <v>0</v>
      </c>
      <c r="T169" s="44">
        <f t="shared" si="31"/>
        <v>0</v>
      </c>
      <c r="U169" s="47"/>
      <c r="V169" s="47"/>
      <c r="W169" s="47"/>
      <c r="X169" s="48"/>
    </row>
    <row r="170" spans="18:20" ht="13.5" thickBot="1">
      <c r="R170" s="58" t="s">
        <v>819</v>
      </c>
      <c r="S170" s="59">
        <f>SUM(S159:S169)</f>
        <v>0</v>
      </c>
      <c r="T170" s="60">
        <f>SUM(T159:T169)</f>
        <v>0</v>
      </c>
    </row>
    <row r="172" ht="13.5" thickBot="1"/>
    <row r="173" spans="1:24" ht="13.5" thickBot="1">
      <c r="A173" s="49" t="s">
        <v>781</v>
      </c>
      <c r="B173" s="54" t="s">
        <v>88</v>
      </c>
      <c r="C173" s="15" t="s">
        <v>89</v>
      </c>
      <c r="D173" s="15"/>
      <c r="E173" s="15"/>
      <c r="F173" s="15"/>
      <c r="G173" s="15"/>
      <c r="H173" s="15" t="s">
        <v>784</v>
      </c>
      <c r="I173" s="15"/>
      <c r="J173" s="4"/>
      <c r="K173" s="3"/>
      <c r="L173" s="15" t="s">
        <v>90</v>
      </c>
      <c r="M173" s="15"/>
      <c r="N173" s="15"/>
      <c r="O173" s="15"/>
      <c r="P173" s="15"/>
      <c r="Q173" s="15"/>
      <c r="R173" s="15"/>
      <c r="S173" s="15"/>
      <c r="T173" s="15"/>
      <c r="U173" s="15"/>
      <c r="V173" s="15"/>
      <c r="W173" s="15"/>
      <c r="X173" s="4"/>
    </row>
    <row r="174" spans="1:24" ht="51.75" thickBot="1">
      <c r="A174" s="50" t="s">
        <v>786</v>
      </c>
      <c r="B174" s="16" t="s">
        <v>787</v>
      </c>
      <c r="C174" s="17" t="s">
        <v>788</v>
      </c>
      <c r="D174" s="17" t="s">
        <v>789</v>
      </c>
      <c r="E174" s="17" t="s">
        <v>790</v>
      </c>
      <c r="F174" s="17" t="s">
        <v>791</v>
      </c>
      <c r="G174" s="17" t="s">
        <v>792</v>
      </c>
      <c r="H174" s="17" t="s">
        <v>793</v>
      </c>
      <c r="I174" s="17" t="s">
        <v>794</v>
      </c>
      <c r="J174" s="18" t="s">
        <v>795</v>
      </c>
      <c r="K174" s="16" t="s">
        <v>796</v>
      </c>
      <c r="L174" s="17" t="s">
        <v>797</v>
      </c>
      <c r="M174" s="17" t="s">
        <v>798</v>
      </c>
      <c r="N174" s="17" t="s">
        <v>799</v>
      </c>
      <c r="O174" s="17" t="s">
        <v>800</v>
      </c>
      <c r="P174" s="17" t="s">
        <v>801</v>
      </c>
      <c r="Q174" s="17" t="s">
        <v>802</v>
      </c>
      <c r="R174" s="17" t="s">
        <v>803</v>
      </c>
      <c r="S174" s="17" t="s">
        <v>804</v>
      </c>
      <c r="T174" s="17" t="s">
        <v>805</v>
      </c>
      <c r="U174" s="17" t="s">
        <v>806</v>
      </c>
      <c r="V174" s="17" t="s">
        <v>807</v>
      </c>
      <c r="W174" s="17" t="s">
        <v>808</v>
      </c>
      <c r="X174" s="18" t="s">
        <v>809</v>
      </c>
    </row>
    <row r="175" spans="1:24" ht="63.75">
      <c r="A175" s="51" t="s">
        <v>810</v>
      </c>
      <c r="B175" s="5">
        <v>1</v>
      </c>
      <c r="C175" s="19" t="s">
        <v>91</v>
      </c>
      <c r="D175" s="19" t="s">
        <v>92</v>
      </c>
      <c r="E175" s="19" t="s">
        <v>93</v>
      </c>
      <c r="F175" s="19" t="s">
        <v>810</v>
      </c>
      <c r="G175" s="19" t="s">
        <v>810</v>
      </c>
      <c r="H175" s="20" t="s">
        <v>814</v>
      </c>
      <c r="I175" s="21">
        <v>5</v>
      </c>
      <c r="J175" s="55"/>
      <c r="K175" s="5">
        <v>1</v>
      </c>
      <c r="L175" s="22"/>
      <c r="M175" s="23"/>
      <c r="N175" s="24">
        <f>IF(M175&gt;0,ROUND(L175/M175,4),0)</f>
        <v>0</v>
      </c>
      <c r="O175" s="25"/>
      <c r="P175" s="26"/>
      <c r="Q175" s="24">
        <f>ROUND(ROUND(N175,4)*(1-O175),4)</f>
        <v>0</v>
      </c>
      <c r="R175" s="24">
        <f>ROUND(ROUND(Q175,4)*(1+P175),4)</f>
        <v>0</v>
      </c>
      <c r="S175" s="24">
        <f>ROUND($I175*Q175,4)</f>
        <v>0</v>
      </c>
      <c r="T175" s="24">
        <f>ROUND($I175*R175,4)</f>
        <v>0</v>
      </c>
      <c r="U175" s="27"/>
      <c r="V175" s="27"/>
      <c r="W175" s="27"/>
      <c r="X175" s="28"/>
    </row>
    <row r="176" spans="1:24" ht="77.25" thickBot="1">
      <c r="A176" s="53" t="s">
        <v>810</v>
      </c>
      <c r="B176" s="9">
        <v>2</v>
      </c>
      <c r="C176" s="39" t="s">
        <v>94</v>
      </c>
      <c r="D176" s="39" t="s">
        <v>95</v>
      </c>
      <c r="E176" s="39" t="s">
        <v>96</v>
      </c>
      <c r="F176" s="39" t="s">
        <v>810</v>
      </c>
      <c r="G176" s="39" t="s">
        <v>810</v>
      </c>
      <c r="H176" s="40" t="s">
        <v>814</v>
      </c>
      <c r="I176" s="41">
        <v>5</v>
      </c>
      <c r="J176" s="57"/>
      <c r="K176" s="9">
        <v>1</v>
      </c>
      <c r="L176" s="42"/>
      <c r="M176" s="43"/>
      <c r="N176" s="44">
        <f>IF(M176&gt;0,ROUND(L176/M176,4),0)</f>
        <v>0</v>
      </c>
      <c r="O176" s="45"/>
      <c r="P176" s="46"/>
      <c r="Q176" s="44">
        <f>ROUND(ROUND(N176,4)*(1-O176),4)</f>
        <v>0</v>
      </c>
      <c r="R176" s="44">
        <f>ROUND(ROUND(Q176,4)*(1+P176),4)</f>
        <v>0</v>
      </c>
      <c r="S176" s="44">
        <f>ROUND($I176*Q176,4)</f>
        <v>0</v>
      </c>
      <c r="T176" s="44">
        <f>ROUND($I176*R176,4)</f>
        <v>0</v>
      </c>
      <c r="U176" s="47"/>
      <c r="V176" s="47"/>
      <c r="W176" s="47"/>
      <c r="X176" s="48"/>
    </row>
    <row r="177" spans="18:20" ht="13.5" thickBot="1">
      <c r="R177" s="58" t="s">
        <v>819</v>
      </c>
      <c r="S177" s="59">
        <f>SUM(S175:S176)</f>
        <v>0</v>
      </c>
      <c r="T177" s="60">
        <f>SUM(T175:T176)</f>
        <v>0</v>
      </c>
    </row>
    <row r="179" ht="13.5" thickBot="1"/>
    <row r="180" spans="1:24" ht="13.5" thickBot="1">
      <c r="A180" s="49" t="s">
        <v>781</v>
      </c>
      <c r="B180" s="54" t="s">
        <v>97</v>
      </c>
      <c r="C180" s="15" t="s">
        <v>98</v>
      </c>
      <c r="D180" s="15"/>
      <c r="E180" s="15"/>
      <c r="F180" s="15"/>
      <c r="G180" s="15"/>
      <c r="H180" s="15" t="s">
        <v>864</v>
      </c>
      <c r="I180" s="15"/>
      <c r="J180" s="4"/>
      <c r="K180" s="3"/>
      <c r="L180" s="15" t="s">
        <v>99</v>
      </c>
      <c r="M180" s="15"/>
      <c r="N180" s="15"/>
      <c r="O180" s="15"/>
      <c r="P180" s="15"/>
      <c r="Q180" s="15"/>
      <c r="R180" s="15"/>
      <c r="S180" s="15"/>
      <c r="T180" s="15"/>
      <c r="U180" s="15"/>
      <c r="V180" s="15"/>
      <c r="W180" s="15"/>
      <c r="X180" s="4"/>
    </row>
    <row r="181" spans="1:24" ht="51.75" thickBot="1">
      <c r="A181" s="50" t="s">
        <v>786</v>
      </c>
      <c r="B181" s="16" t="s">
        <v>787</v>
      </c>
      <c r="C181" s="17" t="s">
        <v>788</v>
      </c>
      <c r="D181" s="17" t="s">
        <v>789</v>
      </c>
      <c r="E181" s="17" t="s">
        <v>790</v>
      </c>
      <c r="F181" s="17" t="s">
        <v>791</v>
      </c>
      <c r="G181" s="17" t="s">
        <v>792</v>
      </c>
      <c r="H181" s="17" t="s">
        <v>793</v>
      </c>
      <c r="I181" s="17" t="s">
        <v>794</v>
      </c>
      <c r="J181" s="18" t="s">
        <v>795</v>
      </c>
      <c r="K181" s="16" t="s">
        <v>796</v>
      </c>
      <c r="L181" s="17" t="s">
        <v>797</v>
      </c>
      <c r="M181" s="17" t="s">
        <v>798</v>
      </c>
      <c r="N181" s="17" t="s">
        <v>799</v>
      </c>
      <c r="O181" s="17" t="s">
        <v>800</v>
      </c>
      <c r="P181" s="17" t="s">
        <v>801</v>
      </c>
      <c r="Q181" s="17" t="s">
        <v>802</v>
      </c>
      <c r="R181" s="17" t="s">
        <v>803</v>
      </c>
      <c r="S181" s="17" t="s">
        <v>804</v>
      </c>
      <c r="T181" s="17" t="s">
        <v>805</v>
      </c>
      <c r="U181" s="17" t="s">
        <v>806</v>
      </c>
      <c r="V181" s="17" t="s">
        <v>807</v>
      </c>
      <c r="W181" s="17" t="s">
        <v>808</v>
      </c>
      <c r="X181" s="18" t="s">
        <v>809</v>
      </c>
    </row>
    <row r="182" spans="1:24" ht="51">
      <c r="A182" s="51" t="s">
        <v>810</v>
      </c>
      <c r="B182" s="5">
        <v>1</v>
      </c>
      <c r="C182" s="19" t="s">
        <v>100</v>
      </c>
      <c r="D182" s="19" t="s">
        <v>101</v>
      </c>
      <c r="E182" s="19" t="s">
        <v>102</v>
      </c>
      <c r="F182" s="19" t="s">
        <v>810</v>
      </c>
      <c r="G182" s="19" t="s">
        <v>810</v>
      </c>
      <c r="H182" s="20" t="s">
        <v>814</v>
      </c>
      <c r="I182" s="21">
        <v>5</v>
      </c>
      <c r="J182" s="55"/>
      <c r="K182" s="5">
        <v>1</v>
      </c>
      <c r="L182" s="22"/>
      <c r="M182" s="23"/>
      <c r="N182" s="24">
        <f aca="true" t="shared" si="32" ref="N182:N191">IF(M182&gt;0,ROUND(L182/M182,4),0)</f>
        <v>0</v>
      </c>
      <c r="O182" s="25"/>
      <c r="P182" s="26"/>
      <c r="Q182" s="24">
        <f aca="true" t="shared" si="33" ref="Q182:Q191">ROUND(ROUND(N182,4)*(1-O182),4)</f>
        <v>0</v>
      </c>
      <c r="R182" s="24">
        <f aca="true" t="shared" si="34" ref="R182:R191">ROUND(ROUND(Q182,4)*(1+P182),4)</f>
        <v>0</v>
      </c>
      <c r="S182" s="24">
        <f aca="true" t="shared" si="35" ref="S182:S191">ROUND($I182*Q182,4)</f>
        <v>0</v>
      </c>
      <c r="T182" s="24">
        <f aca="true" t="shared" si="36" ref="T182:T191">ROUND($I182*R182,4)</f>
        <v>0</v>
      </c>
      <c r="U182" s="27"/>
      <c r="V182" s="27"/>
      <c r="W182" s="27"/>
      <c r="X182" s="28"/>
    </row>
    <row r="183" spans="1:24" ht="51">
      <c r="A183" s="52" t="s">
        <v>810</v>
      </c>
      <c r="B183" s="7">
        <v>2</v>
      </c>
      <c r="C183" s="29" t="s">
        <v>103</v>
      </c>
      <c r="D183" s="29" t="s">
        <v>104</v>
      </c>
      <c r="E183" s="29" t="s">
        <v>105</v>
      </c>
      <c r="F183" s="29" t="s">
        <v>810</v>
      </c>
      <c r="G183" s="29" t="s">
        <v>810</v>
      </c>
      <c r="H183" s="30" t="s">
        <v>814</v>
      </c>
      <c r="I183" s="31">
        <v>15</v>
      </c>
      <c r="J183" s="56"/>
      <c r="K183" s="7">
        <v>1</v>
      </c>
      <c r="L183" s="32"/>
      <c r="M183" s="33"/>
      <c r="N183" s="34">
        <f t="shared" si="32"/>
        <v>0</v>
      </c>
      <c r="O183" s="35"/>
      <c r="P183" s="36"/>
      <c r="Q183" s="34">
        <f t="shared" si="33"/>
        <v>0</v>
      </c>
      <c r="R183" s="34">
        <f t="shared" si="34"/>
        <v>0</v>
      </c>
      <c r="S183" s="34">
        <f t="shared" si="35"/>
        <v>0</v>
      </c>
      <c r="T183" s="34">
        <f t="shared" si="36"/>
        <v>0</v>
      </c>
      <c r="U183" s="37"/>
      <c r="V183" s="37"/>
      <c r="W183" s="37"/>
      <c r="X183" s="38"/>
    </row>
    <row r="184" spans="1:24" ht="51">
      <c r="A184" s="52" t="s">
        <v>810</v>
      </c>
      <c r="B184" s="7">
        <v>3</v>
      </c>
      <c r="C184" s="29" t="s">
        <v>106</v>
      </c>
      <c r="D184" s="29" t="s">
        <v>107</v>
      </c>
      <c r="E184" s="29" t="s">
        <v>108</v>
      </c>
      <c r="F184" s="29" t="s">
        <v>810</v>
      </c>
      <c r="G184" s="29" t="s">
        <v>810</v>
      </c>
      <c r="H184" s="30" t="s">
        <v>814</v>
      </c>
      <c r="I184" s="31">
        <v>10</v>
      </c>
      <c r="J184" s="56"/>
      <c r="K184" s="7">
        <v>1</v>
      </c>
      <c r="L184" s="32"/>
      <c r="M184" s="33"/>
      <c r="N184" s="34">
        <f t="shared" si="32"/>
        <v>0</v>
      </c>
      <c r="O184" s="35"/>
      <c r="P184" s="36"/>
      <c r="Q184" s="34">
        <f t="shared" si="33"/>
        <v>0</v>
      </c>
      <c r="R184" s="34">
        <f t="shared" si="34"/>
        <v>0</v>
      </c>
      <c r="S184" s="34">
        <f t="shared" si="35"/>
        <v>0</v>
      </c>
      <c r="T184" s="34">
        <f t="shared" si="36"/>
        <v>0</v>
      </c>
      <c r="U184" s="37"/>
      <c r="V184" s="37"/>
      <c r="W184" s="37"/>
      <c r="X184" s="38"/>
    </row>
    <row r="185" spans="1:24" ht="51">
      <c r="A185" s="52" t="s">
        <v>810</v>
      </c>
      <c r="B185" s="7">
        <v>4</v>
      </c>
      <c r="C185" s="29" t="s">
        <v>109</v>
      </c>
      <c r="D185" s="29" t="s">
        <v>110</v>
      </c>
      <c r="E185" s="29" t="s">
        <v>111</v>
      </c>
      <c r="F185" s="29" t="s">
        <v>810</v>
      </c>
      <c r="G185" s="29" t="s">
        <v>810</v>
      </c>
      <c r="H185" s="30" t="s">
        <v>814</v>
      </c>
      <c r="I185" s="31">
        <v>10</v>
      </c>
      <c r="J185" s="56"/>
      <c r="K185" s="7">
        <v>1</v>
      </c>
      <c r="L185" s="32"/>
      <c r="M185" s="33"/>
      <c r="N185" s="34">
        <f t="shared" si="32"/>
        <v>0</v>
      </c>
      <c r="O185" s="35"/>
      <c r="P185" s="36"/>
      <c r="Q185" s="34">
        <f t="shared" si="33"/>
        <v>0</v>
      </c>
      <c r="R185" s="34">
        <f t="shared" si="34"/>
        <v>0</v>
      </c>
      <c r="S185" s="34">
        <f t="shared" si="35"/>
        <v>0</v>
      </c>
      <c r="T185" s="34">
        <f t="shared" si="36"/>
        <v>0</v>
      </c>
      <c r="U185" s="37"/>
      <c r="V185" s="37"/>
      <c r="W185" s="37"/>
      <c r="X185" s="38"/>
    </row>
    <row r="186" spans="1:24" ht="63.75">
      <c r="A186" s="52" t="s">
        <v>810</v>
      </c>
      <c r="B186" s="7">
        <v>5</v>
      </c>
      <c r="C186" s="29" t="s">
        <v>112</v>
      </c>
      <c r="D186" s="29" t="s">
        <v>113</v>
      </c>
      <c r="E186" s="29" t="s">
        <v>114</v>
      </c>
      <c r="F186" s="29" t="s">
        <v>810</v>
      </c>
      <c r="G186" s="29" t="s">
        <v>810</v>
      </c>
      <c r="H186" s="30" t="s">
        <v>814</v>
      </c>
      <c r="I186" s="31">
        <v>10</v>
      </c>
      <c r="J186" s="56"/>
      <c r="K186" s="7">
        <v>1</v>
      </c>
      <c r="L186" s="32"/>
      <c r="M186" s="33"/>
      <c r="N186" s="34">
        <f t="shared" si="32"/>
        <v>0</v>
      </c>
      <c r="O186" s="35"/>
      <c r="P186" s="36"/>
      <c r="Q186" s="34">
        <f t="shared" si="33"/>
        <v>0</v>
      </c>
      <c r="R186" s="34">
        <f t="shared" si="34"/>
        <v>0</v>
      </c>
      <c r="S186" s="34">
        <f t="shared" si="35"/>
        <v>0</v>
      </c>
      <c r="T186" s="34">
        <f t="shared" si="36"/>
        <v>0</v>
      </c>
      <c r="U186" s="37"/>
      <c r="V186" s="37"/>
      <c r="W186" s="37"/>
      <c r="X186" s="38"/>
    </row>
    <row r="187" spans="1:24" ht="51">
      <c r="A187" s="52" t="s">
        <v>810</v>
      </c>
      <c r="B187" s="7">
        <v>6</v>
      </c>
      <c r="C187" s="29" t="s">
        <v>115</v>
      </c>
      <c r="D187" s="29" t="s">
        <v>116</v>
      </c>
      <c r="E187" s="29" t="s">
        <v>117</v>
      </c>
      <c r="F187" s="29" t="s">
        <v>810</v>
      </c>
      <c r="G187" s="29" t="s">
        <v>810</v>
      </c>
      <c r="H187" s="30" t="s">
        <v>814</v>
      </c>
      <c r="I187" s="31">
        <v>10</v>
      </c>
      <c r="J187" s="56"/>
      <c r="K187" s="7">
        <v>1</v>
      </c>
      <c r="L187" s="32"/>
      <c r="M187" s="33"/>
      <c r="N187" s="34">
        <f t="shared" si="32"/>
        <v>0</v>
      </c>
      <c r="O187" s="35"/>
      <c r="P187" s="36"/>
      <c r="Q187" s="34">
        <f t="shared" si="33"/>
        <v>0</v>
      </c>
      <c r="R187" s="34">
        <f t="shared" si="34"/>
        <v>0</v>
      </c>
      <c r="S187" s="34">
        <f t="shared" si="35"/>
        <v>0</v>
      </c>
      <c r="T187" s="34">
        <f t="shared" si="36"/>
        <v>0</v>
      </c>
      <c r="U187" s="37"/>
      <c r="V187" s="37"/>
      <c r="W187" s="37"/>
      <c r="X187" s="38"/>
    </row>
    <row r="188" spans="1:24" ht="51">
      <c r="A188" s="52" t="s">
        <v>810</v>
      </c>
      <c r="B188" s="7">
        <v>7</v>
      </c>
      <c r="C188" s="29" t="s">
        <v>118</v>
      </c>
      <c r="D188" s="29" t="s">
        <v>810</v>
      </c>
      <c r="E188" s="29" t="s">
        <v>119</v>
      </c>
      <c r="F188" s="29" t="s">
        <v>810</v>
      </c>
      <c r="G188" s="29" t="s">
        <v>810</v>
      </c>
      <c r="H188" s="30" t="s">
        <v>814</v>
      </c>
      <c r="I188" s="31">
        <v>10</v>
      </c>
      <c r="J188" s="56"/>
      <c r="K188" s="7">
        <v>1</v>
      </c>
      <c r="L188" s="32"/>
      <c r="M188" s="33"/>
      <c r="N188" s="34">
        <f t="shared" si="32"/>
        <v>0</v>
      </c>
      <c r="O188" s="35"/>
      <c r="P188" s="36"/>
      <c r="Q188" s="34">
        <f t="shared" si="33"/>
        <v>0</v>
      </c>
      <c r="R188" s="34">
        <f t="shared" si="34"/>
        <v>0</v>
      </c>
      <c r="S188" s="34">
        <f t="shared" si="35"/>
        <v>0</v>
      </c>
      <c r="T188" s="34">
        <f t="shared" si="36"/>
        <v>0</v>
      </c>
      <c r="U188" s="37"/>
      <c r="V188" s="37"/>
      <c r="W188" s="37"/>
      <c r="X188" s="38"/>
    </row>
    <row r="189" spans="1:24" ht="38.25">
      <c r="A189" s="52" t="s">
        <v>810</v>
      </c>
      <c r="B189" s="7">
        <v>8</v>
      </c>
      <c r="C189" s="29" t="s">
        <v>120</v>
      </c>
      <c r="D189" s="29" t="s">
        <v>810</v>
      </c>
      <c r="E189" s="29" t="s">
        <v>121</v>
      </c>
      <c r="F189" s="29" t="s">
        <v>810</v>
      </c>
      <c r="G189" s="29" t="s">
        <v>810</v>
      </c>
      <c r="H189" s="30" t="s">
        <v>814</v>
      </c>
      <c r="I189" s="31">
        <v>5</v>
      </c>
      <c r="J189" s="56"/>
      <c r="K189" s="7">
        <v>1</v>
      </c>
      <c r="L189" s="32"/>
      <c r="M189" s="33"/>
      <c r="N189" s="34">
        <f t="shared" si="32"/>
        <v>0</v>
      </c>
      <c r="O189" s="35"/>
      <c r="P189" s="36"/>
      <c r="Q189" s="34">
        <f t="shared" si="33"/>
        <v>0</v>
      </c>
      <c r="R189" s="34">
        <f t="shared" si="34"/>
        <v>0</v>
      </c>
      <c r="S189" s="34">
        <f t="shared" si="35"/>
        <v>0</v>
      </c>
      <c r="T189" s="34">
        <f t="shared" si="36"/>
        <v>0</v>
      </c>
      <c r="U189" s="37"/>
      <c r="V189" s="37"/>
      <c r="W189" s="37"/>
      <c r="X189" s="38"/>
    </row>
    <row r="190" spans="1:24" ht="51">
      <c r="A190" s="52" t="s">
        <v>810</v>
      </c>
      <c r="B190" s="7">
        <v>9</v>
      </c>
      <c r="C190" s="29" t="s">
        <v>122</v>
      </c>
      <c r="D190" s="29" t="s">
        <v>810</v>
      </c>
      <c r="E190" s="29" t="s">
        <v>123</v>
      </c>
      <c r="F190" s="29" t="s">
        <v>810</v>
      </c>
      <c r="G190" s="29" t="s">
        <v>810</v>
      </c>
      <c r="H190" s="30" t="s">
        <v>814</v>
      </c>
      <c r="I190" s="31">
        <v>8</v>
      </c>
      <c r="J190" s="56"/>
      <c r="K190" s="7">
        <v>1</v>
      </c>
      <c r="L190" s="32"/>
      <c r="M190" s="33"/>
      <c r="N190" s="34">
        <f t="shared" si="32"/>
        <v>0</v>
      </c>
      <c r="O190" s="35"/>
      <c r="P190" s="36"/>
      <c r="Q190" s="34">
        <f t="shared" si="33"/>
        <v>0</v>
      </c>
      <c r="R190" s="34">
        <f t="shared" si="34"/>
        <v>0</v>
      </c>
      <c r="S190" s="34">
        <f t="shared" si="35"/>
        <v>0</v>
      </c>
      <c r="T190" s="34">
        <f t="shared" si="36"/>
        <v>0</v>
      </c>
      <c r="U190" s="37"/>
      <c r="V190" s="37"/>
      <c r="W190" s="37"/>
      <c r="X190" s="38"/>
    </row>
    <row r="191" spans="1:24" ht="64.5" thickBot="1">
      <c r="A191" s="53" t="s">
        <v>810</v>
      </c>
      <c r="B191" s="9">
        <v>10</v>
      </c>
      <c r="C191" s="39" t="s">
        <v>124</v>
      </c>
      <c r="D191" s="39" t="s">
        <v>125</v>
      </c>
      <c r="E191" s="39" t="s">
        <v>126</v>
      </c>
      <c r="F191" s="39" t="s">
        <v>810</v>
      </c>
      <c r="G191" s="39" t="s">
        <v>810</v>
      </c>
      <c r="H191" s="40" t="s">
        <v>814</v>
      </c>
      <c r="I191" s="41">
        <v>64</v>
      </c>
      <c r="J191" s="57"/>
      <c r="K191" s="9">
        <v>1</v>
      </c>
      <c r="L191" s="42"/>
      <c r="M191" s="43"/>
      <c r="N191" s="44">
        <f t="shared" si="32"/>
        <v>0</v>
      </c>
      <c r="O191" s="45"/>
      <c r="P191" s="46"/>
      <c r="Q191" s="44">
        <f t="shared" si="33"/>
        <v>0</v>
      </c>
      <c r="R191" s="44">
        <f t="shared" si="34"/>
        <v>0</v>
      </c>
      <c r="S191" s="44">
        <f t="shared" si="35"/>
        <v>0</v>
      </c>
      <c r="T191" s="44">
        <f t="shared" si="36"/>
        <v>0</v>
      </c>
      <c r="U191" s="47"/>
      <c r="V191" s="47"/>
      <c r="W191" s="47"/>
      <c r="X191" s="48"/>
    </row>
    <row r="192" spans="18:20" ht="13.5" thickBot="1">
      <c r="R192" s="58" t="s">
        <v>819</v>
      </c>
      <c r="S192" s="59">
        <f>SUM(S182:S191)</f>
        <v>0</v>
      </c>
      <c r="T192" s="60">
        <f>SUM(T182:T191)</f>
        <v>0</v>
      </c>
    </row>
    <row r="194" ht="13.5" thickBot="1"/>
    <row r="195" spans="1:24" ht="13.5" thickBot="1">
      <c r="A195" s="49" t="s">
        <v>781</v>
      </c>
      <c r="B195" s="54" t="s">
        <v>127</v>
      </c>
      <c r="C195" s="15" t="s">
        <v>128</v>
      </c>
      <c r="D195" s="15"/>
      <c r="E195" s="15"/>
      <c r="F195" s="15"/>
      <c r="G195" s="15"/>
      <c r="H195" s="15" t="s">
        <v>784</v>
      </c>
      <c r="I195" s="15"/>
      <c r="J195" s="4"/>
      <c r="K195" s="3"/>
      <c r="L195" s="15" t="s">
        <v>129</v>
      </c>
      <c r="M195" s="15"/>
      <c r="N195" s="15"/>
      <c r="O195" s="15"/>
      <c r="P195" s="15"/>
      <c r="Q195" s="15"/>
      <c r="R195" s="15"/>
      <c r="S195" s="15"/>
      <c r="T195" s="15"/>
      <c r="U195" s="15"/>
      <c r="V195" s="15"/>
      <c r="W195" s="15"/>
      <c r="X195" s="4"/>
    </row>
    <row r="196" spans="1:24" ht="51.75" thickBot="1">
      <c r="A196" s="50" t="s">
        <v>786</v>
      </c>
      <c r="B196" s="16" t="s">
        <v>787</v>
      </c>
      <c r="C196" s="17" t="s">
        <v>788</v>
      </c>
      <c r="D196" s="17" t="s">
        <v>789</v>
      </c>
      <c r="E196" s="17" t="s">
        <v>790</v>
      </c>
      <c r="F196" s="17" t="s">
        <v>791</v>
      </c>
      <c r="G196" s="17" t="s">
        <v>792</v>
      </c>
      <c r="H196" s="17" t="s">
        <v>793</v>
      </c>
      <c r="I196" s="17" t="s">
        <v>794</v>
      </c>
      <c r="J196" s="18" t="s">
        <v>795</v>
      </c>
      <c r="K196" s="16" t="s">
        <v>796</v>
      </c>
      <c r="L196" s="17" t="s">
        <v>797</v>
      </c>
      <c r="M196" s="17" t="s">
        <v>798</v>
      </c>
      <c r="N196" s="17" t="s">
        <v>799</v>
      </c>
      <c r="O196" s="17" t="s">
        <v>800</v>
      </c>
      <c r="P196" s="17" t="s">
        <v>801</v>
      </c>
      <c r="Q196" s="17" t="s">
        <v>802</v>
      </c>
      <c r="R196" s="17" t="s">
        <v>803</v>
      </c>
      <c r="S196" s="17" t="s">
        <v>804</v>
      </c>
      <c r="T196" s="17" t="s">
        <v>805</v>
      </c>
      <c r="U196" s="17" t="s">
        <v>806</v>
      </c>
      <c r="V196" s="17" t="s">
        <v>807</v>
      </c>
      <c r="W196" s="17" t="s">
        <v>808</v>
      </c>
      <c r="X196" s="18" t="s">
        <v>809</v>
      </c>
    </row>
    <row r="197" spans="1:24" ht="25.5">
      <c r="A197" s="51" t="s">
        <v>810</v>
      </c>
      <c r="B197" s="5">
        <v>1</v>
      </c>
      <c r="C197" s="19" t="s">
        <v>130</v>
      </c>
      <c r="D197" s="19" t="s">
        <v>131</v>
      </c>
      <c r="E197" s="19" t="s">
        <v>810</v>
      </c>
      <c r="F197" s="19" t="s">
        <v>810</v>
      </c>
      <c r="G197" s="19" t="s">
        <v>810</v>
      </c>
      <c r="H197" s="20" t="s">
        <v>814</v>
      </c>
      <c r="I197" s="21">
        <v>6</v>
      </c>
      <c r="J197" s="55"/>
      <c r="K197" s="5">
        <v>1</v>
      </c>
      <c r="L197" s="22"/>
      <c r="M197" s="23"/>
      <c r="N197" s="24">
        <f>IF(M197&gt;0,ROUND(L197/M197,4),0)</f>
        <v>0</v>
      </c>
      <c r="O197" s="25"/>
      <c r="P197" s="26"/>
      <c r="Q197" s="24">
        <f>ROUND(ROUND(N197,4)*(1-O197),4)</f>
        <v>0</v>
      </c>
      <c r="R197" s="24">
        <f>ROUND(ROUND(Q197,4)*(1+P197),4)</f>
        <v>0</v>
      </c>
      <c r="S197" s="24">
        <f aca="true" t="shared" si="37" ref="S197:T201">ROUND($I197*Q197,4)</f>
        <v>0</v>
      </c>
      <c r="T197" s="24">
        <f t="shared" si="37"/>
        <v>0</v>
      </c>
      <c r="U197" s="27"/>
      <c r="V197" s="27"/>
      <c r="W197" s="27"/>
      <c r="X197" s="28"/>
    </row>
    <row r="198" spans="1:24" ht="25.5">
      <c r="A198" s="52" t="s">
        <v>810</v>
      </c>
      <c r="B198" s="7">
        <v>2</v>
      </c>
      <c r="C198" s="29" t="s">
        <v>132</v>
      </c>
      <c r="D198" s="29" t="s">
        <v>133</v>
      </c>
      <c r="E198" s="29" t="s">
        <v>810</v>
      </c>
      <c r="F198" s="29" t="s">
        <v>810</v>
      </c>
      <c r="G198" s="29" t="s">
        <v>810</v>
      </c>
      <c r="H198" s="30" t="s">
        <v>814</v>
      </c>
      <c r="I198" s="31">
        <v>11</v>
      </c>
      <c r="J198" s="56"/>
      <c r="K198" s="7">
        <v>1</v>
      </c>
      <c r="L198" s="32"/>
      <c r="M198" s="33"/>
      <c r="N198" s="34">
        <f>IF(M198&gt;0,ROUND(L198/M198,4),0)</f>
        <v>0</v>
      </c>
      <c r="O198" s="35"/>
      <c r="P198" s="36"/>
      <c r="Q198" s="34">
        <f>ROUND(ROUND(N198,4)*(1-O198),4)</f>
        <v>0</v>
      </c>
      <c r="R198" s="34">
        <f>ROUND(ROUND(Q198,4)*(1+P198),4)</f>
        <v>0</v>
      </c>
      <c r="S198" s="34">
        <f t="shared" si="37"/>
        <v>0</v>
      </c>
      <c r="T198" s="34">
        <f t="shared" si="37"/>
        <v>0</v>
      </c>
      <c r="U198" s="37"/>
      <c r="V198" s="37"/>
      <c r="W198" s="37"/>
      <c r="X198" s="38"/>
    </row>
    <row r="199" spans="1:24" ht="25.5">
      <c r="A199" s="52" t="s">
        <v>810</v>
      </c>
      <c r="B199" s="7">
        <v>3</v>
      </c>
      <c r="C199" s="29" t="s">
        <v>134</v>
      </c>
      <c r="D199" s="29" t="s">
        <v>133</v>
      </c>
      <c r="E199" s="29" t="s">
        <v>810</v>
      </c>
      <c r="F199" s="29" t="s">
        <v>810</v>
      </c>
      <c r="G199" s="29" t="s">
        <v>810</v>
      </c>
      <c r="H199" s="30" t="s">
        <v>814</v>
      </c>
      <c r="I199" s="31">
        <v>30</v>
      </c>
      <c r="J199" s="56"/>
      <c r="K199" s="7">
        <v>1</v>
      </c>
      <c r="L199" s="32"/>
      <c r="M199" s="33"/>
      <c r="N199" s="34">
        <f>IF(M199&gt;0,ROUND(L199/M199,4),0)</f>
        <v>0</v>
      </c>
      <c r="O199" s="35"/>
      <c r="P199" s="36"/>
      <c r="Q199" s="34">
        <f>ROUND(ROUND(N199,4)*(1-O199),4)</f>
        <v>0</v>
      </c>
      <c r="R199" s="34">
        <f>ROUND(ROUND(Q199,4)*(1+P199),4)</f>
        <v>0</v>
      </c>
      <c r="S199" s="34">
        <f t="shared" si="37"/>
        <v>0</v>
      </c>
      <c r="T199" s="34">
        <f t="shared" si="37"/>
        <v>0</v>
      </c>
      <c r="U199" s="37"/>
      <c r="V199" s="37"/>
      <c r="W199" s="37"/>
      <c r="X199" s="38"/>
    </row>
    <row r="200" spans="1:24" ht="25.5">
      <c r="A200" s="52" t="s">
        <v>810</v>
      </c>
      <c r="B200" s="7">
        <v>4</v>
      </c>
      <c r="C200" s="29" t="s">
        <v>135</v>
      </c>
      <c r="D200" s="29" t="s">
        <v>133</v>
      </c>
      <c r="E200" s="29" t="s">
        <v>810</v>
      </c>
      <c r="F200" s="29" t="s">
        <v>810</v>
      </c>
      <c r="G200" s="29" t="s">
        <v>810</v>
      </c>
      <c r="H200" s="30" t="s">
        <v>814</v>
      </c>
      <c r="I200" s="31">
        <v>9</v>
      </c>
      <c r="J200" s="56"/>
      <c r="K200" s="7">
        <v>1</v>
      </c>
      <c r="L200" s="32"/>
      <c r="M200" s="33"/>
      <c r="N200" s="34">
        <f>IF(M200&gt;0,ROUND(L200/M200,4),0)</f>
        <v>0</v>
      </c>
      <c r="O200" s="35"/>
      <c r="P200" s="36"/>
      <c r="Q200" s="34">
        <f>ROUND(ROUND(N200,4)*(1-O200),4)</f>
        <v>0</v>
      </c>
      <c r="R200" s="34">
        <f>ROUND(ROUND(Q200,4)*(1+P200),4)</f>
        <v>0</v>
      </c>
      <c r="S200" s="34">
        <f t="shared" si="37"/>
        <v>0</v>
      </c>
      <c r="T200" s="34">
        <f t="shared" si="37"/>
        <v>0</v>
      </c>
      <c r="U200" s="37"/>
      <c r="V200" s="37"/>
      <c r="W200" s="37"/>
      <c r="X200" s="38"/>
    </row>
    <row r="201" spans="1:24" ht="26.25" thickBot="1">
      <c r="A201" s="53" t="s">
        <v>810</v>
      </c>
      <c r="B201" s="9">
        <v>5</v>
      </c>
      <c r="C201" s="39" t="s">
        <v>136</v>
      </c>
      <c r="D201" s="39" t="s">
        <v>133</v>
      </c>
      <c r="E201" s="39" t="s">
        <v>810</v>
      </c>
      <c r="F201" s="39" t="s">
        <v>810</v>
      </c>
      <c r="G201" s="39" t="s">
        <v>810</v>
      </c>
      <c r="H201" s="40" t="s">
        <v>814</v>
      </c>
      <c r="I201" s="41">
        <v>2</v>
      </c>
      <c r="J201" s="57"/>
      <c r="K201" s="9">
        <v>1</v>
      </c>
      <c r="L201" s="42"/>
      <c r="M201" s="43"/>
      <c r="N201" s="44">
        <f>IF(M201&gt;0,ROUND(L201/M201,4),0)</f>
        <v>0</v>
      </c>
      <c r="O201" s="45"/>
      <c r="P201" s="46"/>
      <c r="Q201" s="44">
        <f>ROUND(ROUND(N201,4)*(1-O201),4)</f>
        <v>0</v>
      </c>
      <c r="R201" s="44">
        <f>ROUND(ROUND(Q201,4)*(1+P201),4)</f>
        <v>0</v>
      </c>
      <c r="S201" s="44">
        <f t="shared" si="37"/>
        <v>0</v>
      </c>
      <c r="T201" s="44">
        <f t="shared" si="37"/>
        <v>0</v>
      </c>
      <c r="U201" s="47"/>
      <c r="V201" s="47"/>
      <c r="W201" s="47"/>
      <c r="X201" s="48"/>
    </row>
    <row r="202" spans="18:20" ht="13.5" thickBot="1">
      <c r="R202" s="58" t="s">
        <v>819</v>
      </c>
      <c r="S202" s="59">
        <f>SUM(S197:S201)</f>
        <v>0</v>
      </c>
      <c r="T202" s="60">
        <f>SUM(T197:T201)</f>
        <v>0</v>
      </c>
    </row>
    <row r="204" ht="13.5" thickBot="1"/>
    <row r="205" spans="1:24" ht="13.5" thickBot="1">
      <c r="A205" s="49" t="s">
        <v>781</v>
      </c>
      <c r="B205" s="54" t="s">
        <v>137</v>
      </c>
      <c r="C205" s="15" t="s">
        <v>138</v>
      </c>
      <c r="D205" s="15"/>
      <c r="E205" s="15"/>
      <c r="F205" s="15"/>
      <c r="G205" s="15"/>
      <c r="H205" s="15" t="s">
        <v>864</v>
      </c>
      <c r="I205" s="15"/>
      <c r="J205" s="4"/>
      <c r="K205" s="3"/>
      <c r="L205" s="15" t="s">
        <v>139</v>
      </c>
      <c r="M205" s="15"/>
      <c r="N205" s="15"/>
      <c r="O205" s="15"/>
      <c r="P205" s="15"/>
      <c r="Q205" s="15"/>
      <c r="R205" s="15"/>
      <c r="S205" s="15"/>
      <c r="T205" s="15"/>
      <c r="U205" s="15"/>
      <c r="V205" s="15"/>
      <c r="W205" s="15"/>
      <c r="X205" s="4"/>
    </row>
    <row r="206" spans="1:24" ht="51.75" thickBot="1">
      <c r="A206" s="50" t="s">
        <v>786</v>
      </c>
      <c r="B206" s="16" t="s">
        <v>787</v>
      </c>
      <c r="C206" s="17" t="s">
        <v>788</v>
      </c>
      <c r="D206" s="17" t="s">
        <v>789</v>
      </c>
      <c r="E206" s="17" t="s">
        <v>790</v>
      </c>
      <c r="F206" s="17" t="s">
        <v>791</v>
      </c>
      <c r="G206" s="17" t="s">
        <v>792</v>
      </c>
      <c r="H206" s="17" t="s">
        <v>793</v>
      </c>
      <c r="I206" s="17" t="s">
        <v>794</v>
      </c>
      <c r="J206" s="18" t="s">
        <v>795</v>
      </c>
      <c r="K206" s="16" t="s">
        <v>796</v>
      </c>
      <c r="L206" s="17" t="s">
        <v>797</v>
      </c>
      <c r="M206" s="17" t="s">
        <v>798</v>
      </c>
      <c r="N206" s="17" t="s">
        <v>799</v>
      </c>
      <c r="O206" s="17" t="s">
        <v>800</v>
      </c>
      <c r="P206" s="17" t="s">
        <v>801</v>
      </c>
      <c r="Q206" s="17" t="s">
        <v>802</v>
      </c>
      <c r="R206" s="17" t="s">
        <v>803</v>
      </c>
      <c r="S206" s="17" t="s">
        <v>804</v>
      </c>
      <c r="T206" s="17" t="s">
        <v>805</v>
      </c>
      <c r="U206" s="17" t="s">
        <v>806</v>
      </c>
      <c r="V206" s="17" t="s">
        <v>807</v>
      </c>
      <c r="W206" s="17" t="s">
        <v>808</v>
      </c>
      <c r="X206" s="18" t="s">
        <v>809</v>
      </c>
    </row>
    <row r="207" spans="1:24" ht="63.75">
      <c r="A207" s="51" t="s">
        <v>810</v>
      </c>
      <c r="B207" s="5">
        <v>1</v>
      </c>
      <c r="C207" s="19" t="s">
        <v>140</v>
      </c>
      <c r="D207" s="19" t="s">
        <v>141</v>
      </c>
      <c r="E207" s="19" t="s">
        <v>142</v>
      </c>
      <c r="F207" s="19" t="s">
        <v>810</v>
      </c>
      <c r="G207" s="19" t="s">
        <v>810</v>
      </c>
      <c r="H207" s="20" t="s">
        <v>814</v>
      </c>
      <c r="I207" s="21">
        <v>25</v>
      </c>
      <c r="J207" s="55"/>
      <c r="K207" s="5">
        <v>1</v>
      </c>
      <c r="L207" s="22"/>
      <c r="M207" s="23"/>
      <c r="N207" s="24">
        <f>IF(M207&gt;0,ROUND(L207/M207,4),0)</f>
        <v>0</v>
      </c>
      <c r="O207" s="25"/>
      <c r="P207" s="26"/>
      <c r="Q207" s="24">
        <f>ROUND(ROUND(N207,4)*(1-O207),4)</f>
        <v>0</v>
      </c>
      <c r="R207" s="24">
        <f>ROUND(ROUND(Q207,4)*(1+P207),4)</f>
        <v>0</v>
      </c>
      <c r="S207" s="24">
        <f aca="true" t="shared" si="38" ref="S207:T211">ROUND($I207*Q207,4)</f>
        <v>0</v>
      </c>
      <c r="T207" s="24">
        <f t="shared" si="38"/>
        <v>0</v>
      </c>
      <c r="U207" s="27"/>
      <c r="V207" s="27"/>
      <c r="W207" s="27"/>
      <c r="X207" s="28"/>
    </row>
    <row r="208" spans="1:24" ht="63.75">
      <c r="A208" s="52" t="s">
        <v>810</v>
      </c>
      <c r="B208" s="7">
        <v>2</v>
      </c>
      <c r="C208" s="29" t="s">
        <v>143</v>
      </c>
      <c r="D208" s="29" t="s">
        <v>141</v>
      </c>
      <c r="E208" s="29" t="s">
        <v>144</v>
      </c>
      <c r="F208" s="29" t="s">
        <v>810</v>
      </c>
      <c r="G208" s="29" t="s">
        <v>810</v>
      </c>
      <c r="H208" s="30" t="s">
        <v>814</v>
      </c>
      <c r="I208" s="31">
        <v>25</v>
      </c>
      <c r="J208" s="56"/>
      <c r="K208" s="7">
        <v>1</v>
      </c>
      <c r="L208" s="32"/>
      <c r="M208" s="33"/>
      <c r="N208" s="34">
        <f>IF(M208&gt;0,ROUND(L208/M208,4),0)</f>
        <v>0</v>
      </c>
      <c r="O208" s="35"/>
      <c r="P208" s="36"/>
      <c r="Q208" s="34">
        <f>ROUND(ROUND(N208,4)*(1-O208),4)</f>
        <v>0</v>
      </c>
      <c r="R208" s="34">
        <f>ROUND(ROUND(Q208,4)*(1+P208),4)</f>
        <v>0</v>
      </c>
      <c r="S208" s="34">
        <f t="shared" si="38"/>
        <v>0</v>
      </c>
      <c r="T208" s="34">
        <f t="shared" si="38"/>
        <v>0</v>
      </c>
      <c r="U208" s="37"/>
      <c r="V208" s="37"/>
      <c r="W208" s="37"/>
      <c r="X208" s="38"/>
    </row>
    <row r="209" spans="1:24" ht="51">
      <c r="A209" s="52" t="s">
        <v>810</v>
      </c>
      <c r="B209" s="7">
        <v>3</v>
      </c>
      <c r="C209" s="29" t="s">
        <v>145</v>
      </c>
      <c r="D209" s="29" t="s">
        <v>146</v>
      </c>
      <c r="E209" s="29" t="s">
        <v>147</v>
      </c>
      <c r="F209" s="29" t="s">
        <v>810</v>
      </c>
      <c r="G209" s="29" t="s">
        <v>810</v>
      </c>
      <c r="H209" s="30" t="s">
        <v>814</v>
      </c>
      <c r="I209" s="31">
        <v>10</v>
      </c>
      <c r="J209" s="56"/>
      <c r="K209" s="7">
        <v>1</v>
      </c>
      <c r="L209" s="32"/>
      <c r="M209" s="33"/>
      <c r="N209" s="34">
        <f>IF(M209&gt;0,ROUND(L209/M209,4),0)</f>
        <v>0</v>
      </c>
      <c r="O209" s="35"/>
      <c r="P209" s="36"/>
      <c r="Q209" s="34">
        <f>ROUND(ROUND(N209,4)*(1-O209),4)</f>
        <v>0</v>
      </c>
      <c r="R209" s="34">
        <f>ROUND(ROUND(Q209,4)*(1+P209),4)</f>
        <v>0</v>
      </c>
      <c r="S209" s="34">
        <f t="shared" si="38"/>
        <v>0</v>
      </c>
      <c r="T209" s="34">
        <f t="shared" si="38"/>
        <v>0</v>
      </c>
      <c r="U209" s="37"/>
      <c r="V209" s="37"/>
      <c r="W209" s="37"/>
      <c r="X209" s="38"/>
    </row>
    <row r="210" spans="1:24" ht="51">
      <c r="A210" s="52" t="s">
        <v>810</v>
      </c>
      <c r="B210" s="7">
        <v>4</v>
      </c>
      <c r="C210" s="29" t="s">
        <v>148</v>
      </c>
      <c r="D210" s="29" t="s">
        <v>149</v>
      </c>
      <c r="E210" s="29" t="s">
        <v>150</v>
      </c>
      <c r="F210" s="29" t="s">
        <v>810</v>
      </c>
      <c r="G210" s="29" t="s">
        <v>810</v>
      </c>
      <c r="H210" s="30" t="s">
        <v>814</v>
      </c>
      <c r="I210" s="31">
        <v>25</v>
      </c>
      <c r="J210" s="56"/>
      <c r="K210" s="7">
        <v>1</v>
      </c>
      <c r="L210" s="32"/>
      <c r="M210" s="33"/>
      <c r="N210" s="34">
        <f>IF(M210&gt;0,ROUND(L210/M210,4),0)</f>
        <v>0</v>
      </c>
      <c r="O210" s="35"/>
      <c r="P210" s="36"/>
      <c r="Q210" s="34">
        <f>ROUND(ROUND(N210,4)*(1-O210),4)</f>
        <v>0</v>
      </c>
      <c r="R210" s="34">
        <f>ROUND(ROUND(Q210,4)*(1+P210),4)</f>
        <v>0</v>
      </c>
      <c r="S210" s="34">
        <f t="shared" si="38"/>
        <v>0</v>
      </c>
      <c r="T210" s="34">
        <f t="shared" si="38"/>
        <v>0</v>
      </c>
      <c r="U210" s="37"/>
      <c r="V210" s="37"/>
      <c r="W210" s="37"/>
      <c r="X210" s="38"/>
    </row>
    <row r="211" spans="1:24" ht="39" thickBot="1">
      <c r="A211" s="53" t="s">
        <v>810</v>
      </c>
      <c r="B211" s="9">
        <v>5</v>
      </c>
      <c r="C211" s="39" t="s">
        <v>151</v>
      </c>
      <c r="D211" s="39" t="s">
        <v>152</v>
      </c>
      <c r="E211" s="39" t="s">
        <v>153</v>
      </c>
      <c r="F211" s="39" t="s">
        <v>154</v>
      </c>
      <c r="G211" s="39" t="s">
        <v>810</v>
      </c>
      <c r="H211" s="40" t="s">
        <v>814</v>
      </c>
      <c r="I211" s="41">
        <v>10</v>
      </c>
      <c r="J211" s="57"/>
      <c r="K211" s="9">
        <v>1</v>
      </c>
      <c r="L211" s="42"/>
      <c r="M211" s="43"/>
      <c r="N211" s="44">
        <f>IF(M211&gt;0,ROUND(L211/M211,4),0)</f>
        <v>0</v>
      </c>
      <c r="O211" s="45"/>
      <c r="P211" s="46"/>
      <c r="Q211" s="44">
        <f>ROUND(ROUND(N211,4)*(1-O211),4)</f>
        <v>0</v>
      </c>
      <c r="R211" s="44">
        <f>ROUND(ROUND(Q211,4)*(1+P211),4)</f>
        <v>0</v>
      </c>
      <c r="S211" s="44">
        <f t="shared" si="38"/>
        <v>0</v>
      </c>
      <c r="T211" s="44">
        <f t="shared" si="38"/>
        <v>0</v>
      </c>
      <c r="U211" s="47"/>
      <c r="V211" s="47"/>
      <c r="W211" s="47"/>
      <c r="X211" s="48"/>
    </row>
    <row r="212" spans="18:20" ht="13.5" thickBot="1">
      <c r="R212" s="58" t="s">
        <v>819</v>
      </c>
      <c r="S212" s="59">
        <f>SUM(S207:S211)</f>
        <v>0</v>
      </c>
      <c r="T212" s="60">
        <f>SUM(T207:T211)</f>
        <v>0</v>
      </c>
    </row>
    <row r="214" ht="13.5" thickBot="1"/>
    <row r="215" spans="1:24" ht="13.5" thickBot="1">
      <c r="A215" s="49" t="s">
        <v>781</v>
      </c>
      <c r="B215" s="54" t="s">
        <v>155</v>
      </c>
      <c r="C215" s="15" t="s">
        <v>156</v>
      </c>
      <c r="D215" s="15"/>
      <c r="E215" s="15"/>
      <c r="F215" s="15"/>
      <c r="G215" s="15"/>
      <c r="H215" s="15" t="s">
        <v>784</v>
      </c>
      <c r="I215" s="15"/>
      <c r="J215" s="4"/>
      <c r="K215" s="3"/>
      <c r="L215" s="15" t="s">
        <v>157</v>
      </c>
      <c r="M215" s="15"/>
      <c r="N215" s="15"/>
      <c r="O215" s="15"/>
      <c r="P215" s="15"/>
      <c r="Q215" s="15"/>
      <c r="R215" s="15"/>
      <c r="S215" s="15"/>
      <c r="T215" s="15"/>
      <c r="U215" s="15"/>
      <c r="V215" s="15"/>
      <c r="W215" s="15"/>
      <c r="X215" s="4"/>
    </row>
    <row r="216" spans="1:24" ht="51.75" thickBot="1">
      <c r="A216" s="50" t="s">
        <v>786</v>
      </c>
      <c r="B216" s="16" t="s">
        <v>787</v>
      </c>
      <c r="C216" s="17" t="s">
        <v>788</v>
      </c>
      <c r="D216" s="17" t="s">
        <v>789</v>
      </c>
      <c r="E216" s="17" t="s">
        <v>790</v>
      </c>
      <c r="F216" s="17" t="s">
        <v>791</v>
      </c>
      <c r="G216" s="17" t="s">
        <v>792</v>
      </c>
      <c r="H216" s="17" t="s">
        <v>793</v>
      </c>
      <c r="I216" s="17" t="s">
        <v>794</v>
      </c>
      <c r="J216" s="18" t="s">
        <v>795</v>
      </c>
      <c r="K216" s="16" t="s">
        <v>796</v>
      </c>
      <c r="L216" s="17" t="s">
        <v>797</v>
      </c>
      <c r="M216" s="17" t="s">
        <v>798</v>
      </c>
      <c r="N216" s="17" t="s">
        <v>799</v>
      </c>
      <c r="O216" s="17" t="s">
        <v>800</v>
      </c>
      <c r="P216" s="17" t="s">
        <v>801</v>
      </c>
      <c r="Q216" s="17" t="s">
        <v>802</v>
      </c>
      <c r="R216" s="17" t="s">
        <v>803</v>
      </c>
      <c r="S216" s="17" t="s">
        <v>804</v>
      </c>
      <c r="T216" s="17" t="s">
        <v>805</v>
      </c>
      <c r="U216" s="17" t="s">
        <v>806</v>
      </c>
      <c r="V216" s="17" t="s">
        <v>807</v>
      </c>
      <c r="W216" s="17" t="s">
        <v>808</v>
      </c>
      <c r="X216" s="18" t="s">
        <v>809</v>
      </c>
    </row>
    <row r="217" spans="1:24" ht="38.25">
      <c r="A217" s="51" t="s">
        <v>810</v>
      </c>
      <c r="B217" s="5">
        <v>1</v>
      </c>
      <c r="C217" s="19" t="s">
        <v>158</v>
      </c>
      <c r="D217" s="19" t="s">
        <v>159</v>
      </c>
      <c r="E217" s="19" t="s">
        <v>160</v>
      </c>
      <c r="F217" s="19" t="s">
        <v>810</v>
      </c>
      <c r="G217" s="19" t="s">
        <v>810</v>
      </c>
      <c r="H217" s="20" t="s">
        <v>814</v>
      </c>
      <c r="I217" s="21">
        <v>300</v>
      </c>
      <c r="J217" s="55"/>
      <c r="K217" s="5">
        <v>1</v>
      </c>
      <c r="L217" s="22"/>
      <c r="M217" s="23"/>
      <c r="N217" s="24">
        <f>IF(M217&gt;0,ROUND(L217/M217,4),0)</f>
        <v>0</v>
      </c>
      <c r="O217" s="25"/>
      <c r="P217" s="26"/>
      <c r="Q217" s="24">
        <f>ROUND(ROUND(N217,4)*(1-O217),4)</f>
        <v>0</v>
      </c>
      <c r="R217" s="24">
        <f>ROUND(ROUND(Q217,4)*(1+P217),4)</f>
        <v>0</v>
      </c>
      <c r="S217" s="24">
        <f aca="true" t="shared" si="39" ref="S217:T221">ROUND($I217*Q217,4)</f>
        <v>0</v>
      </c>
      <c r="T217" s="24">
        <f t="shared" si="39"/>
        <v>0</v>
      </c>
      <c r="U217" s="27"/>
      <c r="V217" s="27"/>
      <c r="W217" s="27"/>
      <c r="X217" s="28"/>
    </row>
    <row r="218" spans="1:24" ht="38.25">
      <c r="A218" s="52" t="s">
        <v>810</v>
      </c>
      <c r="B218" s="7">
        <v>2</v>
      </c>
      <c r="C218" s="29" t="s">
        <v>161</v>
      </c>
      <c r="D218" s="29" t="s">
        <v>159</v>
      </c>
      <c r="E218" s="29" t="s">
        <v>162</v>
      </c>
      <c r="F218" s="29" t="s">
        <v>810</v>
      </c>
      <c r="G218" s="29" t="s">
        <v>810</v>
      </c>
      <c r="H218" s="30" t="s">
        <v>814</v>
      </c>
      <c r="I218" s="31">
        <v>50</v>
      </c>
      <c r="J218" s="56"/>
      <c r="K218" s="7">
        <v>1</v>
      </c>
      <c r="L218" s="32"/>
      <c r="M218" s="33"/>
      <c r="N218" s="34">
        <f>IF(M218&gt;0,ROUND(L218/M218,4),0)</f>
        <v>0</v>
      </c>
      <c r="O218" s="35"/>
      <c r="P218" s="36"/>
      <c r="Q218" s="34">
        <f>ROUND(ROUND(N218,4)*(1-O218),4)</f>
        <v>0</v>
      </c>
      <c r="R218" s="34">
        <f>ROUND(ROUND(Q218,4)*(1+P218),4)</f>
        <v>0</v>
      </c>
      <c r="S218" s="34">
        <f t="shared" si="39"/>
        <v>0</v>
      </c>
      <c r="T218" s="34">
        <f t="shared" si="39"/>
        <v>0</v>
      </c>
      <c r="U218" s="37"/>
      <c r="V218" s="37"/>
      <c r="W218" s="37"/>
      <c r="X218" s="38"/>
    </row>
    <row r="219" spans="1:24" ht="51">
      <c r="A219" s="52" t="s">
        <v>810</v>
      </c>
      <c r="B219" s="7">
        <v>3</v>
      </c>
      <c r="C219" s="29" t="s">
        <v>163</v>
      </c>
      <c r="D219" s="29" t="s">
        <v>164</v>
      </c>
      <c r="E219" s="29" t="s">
        <v>165</v>
      </c>
      <c r="F219" s="29" t="s">
        <v>810</v>
      </c>
      <c r="G219" s="29" t="s">
        <v>810</v>
      </c>
      <c r="H219" s="30" t="s">
        <v>814</v>
      </c>
      <c r="I219" s="31">
        <v>100</v>
      </c>
      <c r="J219" s="56"/>
      <c r="K219" s="7">
        <v>1</v>
      </c>
      <c r="L219" s="32"/>
      <c r="M219" s="33"/>
      <c r="N219" s="34">
        <f>IF(M219&gt;0,ROUND(L219/M219,4),0)</f>
        <v>0</v>
      </c>
      <c r="O219" s="35"/>
      <c r="P219" s="36"/>
      <c r="Q219" s="34">
        <f>ROUND(ROUND(N219,4)*(1-O219),4)</f>
        <v>0</v>
      </c>
      <c r="R219" s="34">
        <f>ROUND(ROUND(Q219,4)*(1+P219),4)</f>
        <v>0</v>
      </c>
      <c r="S219" s="34">
        <f t="shared" si="39"/>
        <v>0</v>
      </c>
      <c r="T219" s="34">
        <f t="shared" si="39"/>
        <v>0</v>
      </c>
      <c r="U219" s="37"/>
      <c r="V219" s="37"/>
      <c r="W219" s="37"/>
      <c r="X219" s="38"/>
    </row>
    <row r="220" spans="1:24" ht="51">
      <c r="A220" s="52" t="s">
        <v>810</v>
      </c>
      <c r="B220" s="7">
        <v>4</v>
      </c>
      <c r="C220" s="29" t="s">
        <v>166</v>
      </c>
      <c r="D220" s="29" t="s">
        <v>164</v>
      </c>
      <c r="E220" s="29" t="s">
        <v>167</v>
      </c>
      <c r="F220" s="29" t="s">
        <v>810</v>
      </c>
      <c r="G220" s="29" t="s">
        <v>810</v>
      </c>
      <c r="H220" s="30" t="s">
        <v>814</v>
      </c>
      <c r="I220" s="31">
        <v>100</v>
      </c>
      <c r="J220" s="56"/>
      <c r="K220" s="7">
        <v>1</v>
      </c>
      <c r="L220" s="32"/>
      <c r="M220" s="33"/>
      <c r="N220" s="34">
        <f>IF(M220&gt;0,ROUND(L220/M220,4),0)</f>
        <v>0</v>
      </c>
      <c r="O220" s="35"/>
      <c r="P220" s="36"/>
      <c r="Q220" s="34">
        <f>ROUND(ROUND(N220,4)*(1-O220),4)</f>
        <v>0</v>
      </c>
      <c r="R220" s="34">
        <f>ROUND(ROUND(Q220,4)*(1+P220),4)</f>
        <v>0</v>
      </c>
      <c r="S220" s="34">
        <f t="shared" si="39"/>
        <v>0</v>
      </c>
      <c r="T220" s="34">
        <f t="shared" si="39"/>
        <v>0</v>
      </c>
      <c r="U220" s="37"/>
      <c r="V220" s="37"/>
      <c r="W220" s="37"/>
      <c r="X220" s="38"/>
    </row>
    <row r="221" spans="1:24" ht="51.75" thickBot="1">
      <c r="A221" s="53" t="s">
        <v>810</v>
      </c>
      <c r="B221" s="9">
        <v>5</v>
      </c>
      <c r="C221" s="39" t="s">
        <v>168</v>
      </c>
      <c r="D221" s="39" t="s">
        <v>164</v>
      </c>
      <c r="E221" s="39" t="s">
        <v>169</v>
      </c>
      <c r="F221" s="39" t="s">
        <v>810</v>
      </c>
      <c r="G221" s="39" t="s">
        <v>810</v>
      </c>
      <c r="H221" s="40" t="s">
        <v>814</v>
      </c>
      <c r="I221" s="41">
        <v>190</v>
      </c>
      <c r="J221" s="57"/>
      <c r="K221" s="9">
        <v>1</v>
      </c>
      <c r="L221" s="42"/>
      <c r="M221" s="43"/>
      <c r="N221" s="44">
        <f>IF(M221&gt;0,ROUND(L221/M221,4),0)</f>
        <v>0</v>
      </c>
      <c r="O221" s="45"/>
      <c r="P221" s="46"/>
      <c r="Q221" s="44">
        <f>ROUND(ROUND(N221,4)*(1-O221),4)</f>
        <v>0</v>
      </c>
      <c r="R221" s="44">
        <f>ROUND(ROUND(Q221,4)*(1+P221),4)</f>
        <v>0</v>
      </c>
      <c r="S221" s="44">
        <f t="shared" si="39"/>
        <v>0</v>
      </c>
      <c r="T221" s="44">
        <f t="shared" si="39"/>
        <v>0</v>
      </c>
      <c r="U221" s="47"/>
      <c r="V221" s="47"/>
      <c r="W221" s="47"/>
      <c r="X221" s="48"/>
    </row>
    <row r="222" spans="18:20" ht="13.5" thickBot="1">
      <c r="R222" s="58" t="s">
        <v>819</v>
      </c>
      <c r="S222" s="59">
        <f>SUM(S217:S221)</f>
        <v>0</v>
      </c>
      <c r="T222" s="60">
        <f>SUM(T217:T221)</f>
        <v>0</v>
      </c>
    </row>
    <row r="224" ht="13.5" thickBot="1"/>
    <row r="225" spans="1:24" ht="13.5" thickBot="1">
      <c r="A225" s="49" t="s">
        <v>781</v>
      </c>
      <c r="B225" s="54" t="s">
        <v>170</v>
      </c>
      <c r="C225" s="15" t="s">
        <v>171</v>
      </c>
      <c r="D225" s="15"/>
      <c r="E225" s="15"/>
      <c r="F225" s="15"/>
      <c r="G225" s="15"/>
      <c r="H225" s="15" t="s">
        <v>784</v>
      </c>
      <c r="I225" s="15"/>
      <c r="J225" s="4"/>
      <c r="K225" s="3"/>
      <c r="L225" s="15" t="s">
        <v>172</v>
      </c>
      <c r="M225" s="15"/>
      <c r="N225" s="15"/>
      <c r="O225" s="15"/>
      <c r="P225" s="15"/>
      <c r="Q225" s="15"/>
      <c r="R225" s="15"/>
      <c r="S225" s="15"/>
      <c r="T225" s="15"/>
      <c r="U225" s="15"/>
      <c r="V225" s="15"/>
      <c r="W225" s="15"/>
      <c r="X225" s="4"/>
    </row>
    <row r="226" spans="1:24" ht="51.75" thickBot="1">
      <c r="A226" s="50" t="s">
        <v>786</v>
      </c>
      <c r="B226" s="16" t="s">
        <v>787</v>
      </c>
      <c r="C226" s="17" t="s">
        <v>788</v>
      </c>
      <c r="D226" s="17" t="s">
        <v>789</v>
      </c>
      <c r="E226" s="17" t="s">
        <v>790</v>
      </c>
      <c r="F226" s="17" t="s">
        <v>791</v>
      </c>
      <c r="G226" s="17" t="s">
        <v>792</v>
      </c>
      <c r="H226" s="17" t="s">
        <v>793</v>
      </c>
      <c r="I226" s="17" t="s">
        <v>794</v>
      </c>
      <c r="J226" s="18" t="s">
        <v>795</v>
      </c>
      <c r="K226" s="16" t="s">
        <v>796</v>
      </c>
      <c r="L226" s="17" t="s">
        <v>797</v>
      </c>
      <c r="M226" s="17" t="s">
        <v>798</v>
      </c>
      <c r="N226" s="17" t="s">
        <v>799</v>
      </c>
      <c r="O226" s="17" t="s">
        <v>800</v>
      </c>
      <c r="P226" s="17" t="s">
        <v>801</v>
      </c>
      <c r="Q226" s="17" t="s">
        <v>802</v>
      </c>
      <c r="R226" s="17" t="s">
        <v>803</v>
      </c>
      <c r="S226" s="17" t="s">
        <v>804</v>
      </c>
      <c r="T226" s="17" t="s">
        <v>805</v>
      </c>
      <c r="U226" s="17" t="s">
        <v>806</v>
      </c>
      <c r="V226" s="17" t="s">
        <v>807</v>
      </c>
      <c r="W226" s="17" t="s">
        <v>808</v>
      </c>
      <c r="X226" s="18" t="s">
        <v>809</v>
      </c>
    </row>
    <row r="227" spans="1:24" ht="89.25">
      <c r="A227" s="51" t="s">
        <v>810</v>
      </c>
      <c r="B227" s="5">
        <v>1</v>
      </c>
      <c r="C227" s="19" t="s">
        <v>173</v>
      </c>
      <c r="D227" s="19" t="s">
        <v>174</v>
      </c>
      <c r="E227" s="19" t="s">
        <v>175</v>
      </c>
      <c r="F227" s="19" t="s">
        <v>810</v>
      </c>
      <c r="G227" s="19" t="s">
        <v>810</v>
      </c>
      <c r="H227" s="20" t="s">
        <v>814</v>
      </c>
      <c r="I227" s="21">
        <v>400</v>
      </c>
      <c r="J227" s="55"/>
      <c r="K227" s="5">
        <v>1</v>
      </c>
      <c r="L227" s="22"/>
      <c r="M227" s="23"/>
      <c r="N227" s="24">
        <f>IF(M227&gt;0,ROUND(L227/M227,4),0)</f>
        <v>0</v>
      </c>
      <c r="O227" s="25"/>
      <c r="P227" s="26"/>
      <c r="Q227" s="24">
        <f>ROUND(ROUND(N227,4)*(1-O227),4)</f>
        <v>0</v>
      </c>
      <c r="R227" s="24">
        <f>ROUND(ROUND(Q227,4)*(1+P227),4)</f>
        <v>0</v>
      </c>
      <c r="S227" s="24">
        <f aca="true" t="shared" si="40" ref="S227:T231">ROUND($I227*Q227,4)</f>
        <v>0</v>
      </c>
      <c r="T227" s="24">
        <f t="shared" si="40"/>
        <v>0</v>
      </c>
      <c r="U227" s="27"/>
      <c r="V227" s="27"/>
      <c r="W227" s="27"/>
      <c r="X227" s="28"/>
    </row>
    <row r="228" spans="1:24" ht="51">
      <c r="A228" s="52" t="s">
        <v>810</v>
      </c>
      <c r="B228" s="7">
        <v>2</v>
      </c>
      <c r="C228" s="29" t="s">
        <v>176</v>
      </c>
      <c r="D228" s="29" t="s">
        <v>177</v>
      </c>
      <c r="E228" s="29" t="s">
        <v>178</v>
      </c>
      <c r="F228" s="29" t="s">
        <v>810</v>
      </c>
      <c r="G228" s="29" t="s">
        <v>810</v>
      </c>
      <c r="H228" s="30" t="s">
        <v>814</v>
      </c>
      <c r="I228" s="31">
        <v>200</v>
      </c>
      <c r="J228" s="56"/>
      <c r="K228" s="7">
        <v>1</v>
      </c>
      <c r="L228" s="32"/>
      <c r="M228" s="33"/>
      <c r="N228" s="34">
        <f>IF(M228&gt;0,ROUND(L228/M228,4),0)</f>
        <v>0</v>
      </c>
      <c r="O228" s="35"/>
      <c r="P228" s="36"/>
      <c r="Q228" s="34">
        <f>ROUND(ROUND(N228,4)*(1-O228),4)</f>
        <v>0</v>
      </c>
      <c r="R228" s="34">
        <f>ROUND(ROUND(Q228,4)*(1+P228),4)</f>
        <v>0</v>
      </c>
      <c r="S228" s="34">
        <f t="shared" si="40"/>
        <v>0</v>
      </c>
      <c r="T228" s="34">
        <f t="shared" si="40"/>
        <v>0</v>
      </c>
      <c r="U228" s="37"/>
      <c r="V228" s="37"/>
      <c r="W228" s="37"/>
      <c r="X228" s="38"/>
    </row>
    <row r="229" spans="1:24" ht="51">
      <c r="A229" s="52" t="s">
        <v>810</v>
      </c>
      <c r="B229" s="7">
        <v>3</v>
      </c>
      <c r="C229" s="29" t="s">
        <v>179</v>
      </c>
      <c r="D229" s="29" t="s">
        <v>177</v>
      </c>
      <c r="E229" s="29" t="s">
        <v>180</v>
      </c>
      <c r="F229" s="29" t="s">
        <v>810</v>
      </c>
      <c r="G229" s="29" t="s">
        <v>810</v>
      </c>
      <c r="H229" s="30" t="s">
        <v>814</v>
      </c>
      <c r="I229" s="31">
        <v>50</v>
      </c>
      <c r="J229" s="56"/>
      <c r="K229" s="7">
        <v>1</v>
      </c>
      <c r="L229" s="32"/>
      <c r="M229" s="33"/>
      <c r="N229" s="34">
        <f>IF(M229&gt;0,ROUND(L229/M229,4),0)</f>
        <v>0</v>
      </c>
      <c r="O229" s="35"/>
      <c r="P229" s="36"/>
      <c r="Q229" s="34">
        <f>ROUND(ROUND(N229,4)*(1-O229),4)</f>
        <v>0</v>
      </c>
      <c r="R229" s="34">
        <f>ROUND(ROUND(Q229,4)*(1+P229),4)</f>
        <v>0</v>
      </c>
      <c r="S229" s="34">
        <f t="shared" si="40"/>
        <v>0</v>
      </c>
      <c r="T229" s="34">
        <f t="shared" si="40"/>
        <v>0</v>
      </c>
      <c r="U229" s="37"/>
      <c r="V229" s="37"/>
      <c r="W229" s="37"/>
      <c r="X229" s="38"/>
    </row>
    <row r="230" spans="1:24" ht="51">
      <c r="A230" s="52" t="s">
        <v>810</v>
      </c>
      <c r="B230" s="7">
        <v>4</v>
      </c>
      <c r="C230" s="29" t="s">
        <v>181</v>
      </c>
      <c r="D230" s="29" t="s">
        <v>177</v>
      </c>
      <c r="E230" s="29" t="s">
        <v>182</v>
      </c>
      <c r="F230" s="29" t="s">
        <v>810</v>
      </c>
      <c r="G230" s="29" t="s">
        <v>810</v>
      </c>
      <c r="H230" s="30" t="s">
        <v>814</v>
      </c>
      <c r="I230" s="31">
        <v>5</v>
      </c>
      <c r="J230" s="56"/>
      <c r="K230" s="7">
        <v>1</v>
      </c>
      <c r="L230" s="32"/>
      <c r="M230" s="33"/>
      <c r="N230" s="34">
        <f>IF(M230&gt;0,ROUND(L230/M230,4),0)</f>
        <v>0</v>
      </c>
      <c r="O230" s="35"/>
      <c r="P230" s="36"/>
      <c r="Q230" s="34">
        <f>ROUND(ROUND(N230,4)*(1-O230),4)</f>
        <v>0</v>
      </c>
      <c r="R230" s="34">
        <f>ROUND(ROUND(Q230,4)*(1+P230),4)</f>
        <v>0</v>
      </c>
      <c r="S230" s="34">
        <f t="shared" si="40"/>
        <v>0</v>
      </c>
      <c r="T230" s="34">
        <f t="shared" si="40"/>
        <v>0</v>
      </c>
      <c r="U230" s="37"/>
      <c r="V230" s="37"/>
      <c r="W230" s="37"/>
      <c r="X230" s="38"/>
    </row>
    <row r="231" spans="1:24" ht="64.5" thickBot="1">
      <c r="A231" s="53" t="s">
        <v>810</v>
      </c>
      <c r="B231" s="9">
        <v>5</v>
      </c>
      <c r="C231" s="39" t="s">
        <v>183</v>
      </c>
      <c r="D231" s="39" t="s">
        <v>184</v>
      </c>
      <c r="E231" s="39" t="s">
        <v>185</v>
      </c>
      <c r="F231" s="39" t="s">
        <v>186</v>
      </c>
      <c r="G231" s="39" t="s">
        <v>810</v>
      </c>
      <c r="H231" s="40" t="s">
        <v>814</v>
      </c>
      <c r="I231" s="41">
        <v>100</v>
      </c>
      <c r="J231" s="57"/>
      <c r="K231" s="9">
        <v>1</v>
      </c>
      <c r="L231" s="42"/>
      <c r="M231" s="43"/>
      <c r="N231" s="44">
        <f>IF(M231&gt;0,ROUND(L231/M231,4),0)</f>
        <v>0</v>
      </c>
      <c r="O231" s="45"/>
      <c r="P231" s="46"/>
      <c r="Q231" s="44">
        <f>ROUND(ROUND(N231,4)*(1-O231),4)</f>
        <v>0</v>
      </c>
      <c r="R231" s="44">
        <f>ROUND(ROUND(Q231,4)*(1+P231),4)</f>
        <v>0</v>
      </c>
      <c r="S231" s="44">
        <f t="shared" si="40"/>
        <v>0</v>
      </c>
      <c r="T231" s="44">
        <f t="shared" si="40"/>
        <v>0</v>
      </c>
      <c r="U231" s="47"/>
      <c r="V231" s="47"/>
      <c r="W231" s="47"/>
      <c r="X231" s="48"/>
    </row>
    <row r="232" spans="18:20" ht="13.5" thickBot="1">
      <c r="R232" s="58" t="s">
        <v>819</v>
      </c>
      <c r="S232" s="59">
        <f>SUM(S227:S231)</f>
        <v>0</v>
      </c>
      <c r="T232" s="60">
        <f>SUM(T227:T231)</f>
        <v>0</v>
      </c>
    </row>
    <row r="234" ht="13.5" thickBot="1"/>
    <row r="235" spans="1:24" ht="13.5" thickBot="1">
      <c r="A235" s="49" t="s">
        <v>781</v>
      </c>
      <c r="B235" s="54" t="s">
        <v>187</v>
      </c>
      <c r="C235" s="15" t="s">
        <v>188</v>
      </c>
      <c r="D235" s="15"/>
      <c r="E235" s="15"/>
      <c r="F235" s="15"/>
      <c r="G235" s="15"/>
      <c r="H235" s="15" t="s">
        <v>784</v>
      </c>
      <c r="I235" s="15"/>
      <c r="J235" s="4"/>
      <c r="K235" s="3"/>
      <c r="L235" s="15" t="s">
        <v>189</v>
      </c>
      <c r="M235" s="15"/>
      <c r="N235" s="15"/>
      <c r="O235" s="15"/>
      <c r="P235" s="15"/>
      <c r="Q235" s="15"/>
      <c r="R235" s="15"/>
      <c r="S235" s="15"/>
      <c r="T235" s="15"/>
      <c r="U235" s="15"/>
      <c r="V235" s="15"/>
      <c r="W235" s="15"/>
      <c r="X235" s="4"/>
    </row>
    <row r="236" spans="1:24" ht="51.75" thickBot="1">
      <c r="A236" s="50" t="s">
        <v>786</v>
      </c>
      <c r="B236" s="16" t="s">
        <v>787</v>
      </c>
      <c r="C236" s="17" t="s">
        <v>788</v>
      </c>
      <c r="D236" s="17" t="s">
        <v>789</v>
      </c>
      <c r="E236" s="17" t="s">
        <v>790</v>
      </c>
      <c r="F236" s="17" t="s">
        <v>791</v>
      </c>
      <c r="G236" s="17" t="s">
        <v>792</v>
      </c>
      <c r="H236" s="17" t="s">
        <v>793</v>
      </c>
      <c r="I236" s="17" t="s">
        <v>794</v>
      </c>
      <c r="J236" s="18" t="s">
        <v>795</v>
      </c>
      <c r="K236" s="16" t="s">
        <v>796</v>
      </c>
      <c r="L236" s="17" t="s">
        <v>797</v>
      </c>
      <c r="M236" s="17" t="s">
        <v>798</v>
      </c>
      <c r="N236" s="17" t="s">
        <v>799</v>
      </c>
      <c r="O236" s="17" t="s">
        <v>800</v>
      </c>
      <c r="P236" s="17" t="s">
        <v>801</v>
      </c>
      <c r="Q236" s="17" t="s">
        <v>802</v>
      </c>
      <c r="R236" s="17" t="s">
        <v>803</v>
      </c>
      <c r="S236" s="17" t="s">
        <v>804</v>
      </c>
      <c r="T236" s="17" t="s">
        <v>805</v>
      </c>
      <c r="U236" s="17" t="s">
        <v>806</v>
      </c>
      <c r="V236" s="17" t="s">
        <v>807</v>
      </c>
      <c r="W236" s="17" t="s">
        <v>808</v>
      </c>
      <c r="X236" s="18" t="s">
        <v>809</v>
      </c>
    </row>
    <row r="237" spans="1:24" ht="243" thickBot="1">
      <c r="A237" s="71" t="s">
        <v>810</v>
      </c>
      <c r="B237" s="72">
        <v>1</v>
      </c>
      <c r="C237" s="61" t="s">
        <v>190</v>
      </c>
      <c r="D237" s="61" t="s">
        <v>191</v>
      </c>
      <c r="E237" s="61" t="s">
        <v>192</v>
      </c>
      <c r="F237" s="61" t="s">
        <v>193</v>
      </c>
      <c r="G237" s="61" t="s">
        <v>810</v>
      </c>
      <c r="H237" s="62" t="s">
        <v>814</v>
      </c>
      <c r="I237" s="63">
        <v>220</v>
      </c>
      <c r="J237" s="73"/>
      <c r="K237" s="72">
        <v>1</v>
      </c>
      <c r="L237" s="64"/>
      <c r="M237" s="65"/>
      <c r="N237" s="66">
        <f>IF(M237&gt;0,ROUND(L237/M237,4),0)</f>
        <v>0</v>
      </c>
      <c r="O237" s="67"/>
      <c r="P237" s="68"/>
      <c r="Q237" s="66">
        <f>ROUND(ROUND(N237,4)*(1-O237),4)</f>
        <v>0</v>
      </c>
      <c r="R237" s="66">
        <f>ROUND(ROUND(Q237,4)*(1+P237),4)</f>
        <v>0</v>
      </c>
      <c r="S237" s="66">
        <f>ROUND($I237*Q237,4)</f>
        <v>0</v>
      </c>
      <c r="T237" s="66">
        <f>ROUND($I237*R237,4)</f>
        <v>0</v>
      </c>
      <c r="U237" s="69"/>
      <c r="V237" s="69"/>
      <c r="W237" s="69"/>
      <c r="X237" s="70"/>
    </row>
    <row r="238" spans="18:20" ht="13.5" thickBot="1">
      <c r="R238" s="58" t="s">
        <v>819</v>
      </c>
      <c r="S238" s="59">
        <f>SUM(S237:S237)</f>
        <v>0</v>
      </c>
      <c r="T238" s="60">
        <f>SUM(T237:T237)</f>
        <v>0</v>
      </c>
    </row>
    <row r="240" ht="13.5" thickBot="1"/>
    <row r="241" spans="1:24" ht="13.5" thickBot="1">
      <c r="A241" s="49" t="s">
        <v>781</v>
      </c>
      <c r="B241" s="54" t="s">
        <v>194</v>
      </c>
      <c r="C241" s="15" t="s">
        <v>195</v>
      </c>
      <c r="D241" s="15"/>
      <c r="E241" s="15"/>
      <c r="F241" s="15"/>
      <c r="G241" s="15"/>
      <c r="H241" s="15" t="s">
        <v>864</v>
      </c>
      <c r="I241" s="15"/>
      <c r="J241" s="4"/>
      <c r="K241" s="3"/>
      <c r="L241" s="15" t="s">
        <v>196</v>
      </c>
      <c r="M241" s="15"/>
      <c r="N241" s="15"/>
      <c r="O241" s="15"/>
      <c r="P241" s="15"/>
      <c r="Q241" s="15"/>
      <c r="R241" s="15"/>
      <c r="S241" s="15"/>
      <c r="T241" s="15"/>
      <c r="U241" s="15"/>
      <c r="V241" s="15"/>
      <c r="W241" s="15"/>
      <c r="X241" s="4"/>
    </row>
    <row r="242" spans="1:24" ht="51.75" thickBot="1">
      <c r="A242" s="50" t="s">
        <v>786</v>
      </c>
      <c r="B242" s="16" t="s">
        <v>787</v>
      </c>
      <c r="C242" s="17" t="s">
        <v>788</v>
      </c>
      <c r="D242" s="17" t="s">
        <v>789</v>
      </c>
      <c r="E242" s="17" t="s">
        <v>790</v>
      </c>
      <c r="F242" s="17" t="s">
        <v>791</v>
      </c>
      <c r="G242" s="17" t="s">
        <v>792</v>
      </c>
      <c r="H242" s="17" t="s">
        <v>793</v>
      </c>
      <c r="I242" s="17" t="s">
        <v>794</v>
      </c>
      <c r="J242" s="18" t="s">
        <v>795</v>
      </c>
      <c r="K242" s="16" t="s">
        <v>796</v>
      </c>
      <c r="L242" s="17" t="s">
        <v>797</v>
      </c>
      <c r="M242" s="17" t="s">
        <v>798</v>
      </c>
      <c r="N242" s="17" t="s">
        <v>799</v>
      </c>
      <c r="O242" s="17" t="s">
        <v>800</v>
      </c>
      <c r="P242" s="17" t="s">
        <v>801</v>
      </c>
      <c r="Q242" s="17" t="s">
        <v>802</v>
      </c>
      <c r="R242" s="17" t="s">
        <v>803</v>
      </c>
      <c r="S242" s="17" t="s">
        <v>804</v>
      </c>
      <c r="T242" s="17" t="s">
        <v>805</v>
      </c>
      <c r="U242" s="17" t="s">
        <v>806</v>
      </c>
      <c r="V242" s="17" t="s">
        <v>807</v>
      </c>
      <c r="W242" s="17" t="s">
        <v>808</v>
      </c>
      <c r="X242" s="18" t="s">
        <v>809</v>
      </c>
    </row>
    <row r="243" spans="1:24" ht="51">
      <c r="A243" s="51" t="s">
        <v>810</v>
      </c>
      <c r="B243" s="5">
        <v>1</v>
      </c>
      <c r="C243" s="19" t="s">
        <v>197</v>
      </c>
      <c r="D243" s="19" t="s">
        <v>198</v>
      </c>
      <c r="E243" s="19" t="s">
        <v>199</v>
      </c>
      <c r="F243" s="19" t="s">
        <v>881</v>
      </c>
      <c r="G243" s="19" t="s">
        <v>810</v>
      </c>
      <c r="H243" s="20" t="s">
        <v>814</v>
      </c>
      <c r="I243" s="21">
        <v>5</v>
      </c>
      <c r="J243" s="55"/>
      <c r="K243" s="5">
        <v>1</v>
      </c>
      <c r="L243" s="22"/>
      <c r="M243" s="23"/>
      <c r="N243" s="24">
        <f>IF(M243&gt;0,ROUND(L243/M243,4),0)</f>
        <v>0</v>
      </c>
      <c r="O243" s="25"/>
      <c r="P243" s="26"/>
      <c r="Q243" s="24">
        <f>ROUND(ROUND(N243,4)*(1-O243),4)</f>
        <v>0</v>
      </c>
      <c r="R243" s="24">
        <f>ROUND(ROUND(Q243,4)*(1+P243),4)</f>
        <v>0</v>
      </c>
      <c r="S243" s="24">
        <f aca="true" t="shared" si="41" ref="S243:T245">ROUND($I243*Q243,4)</f>
        <v>0</v>
      </c>
      <c r="T243" s="24">
        <f t="shared" si="41"/>
        <v>0</v>
      </c>
      <c r="U243" s="27"/>
      <c r="V243" s="27"/>
      <c r="W243" s="27"/>
      <c r="X243" s="28"/>
    </row>
    <row r="244" spans="1:24" ht="51">
      <c r="A244" s="52" t="s">
        <v>810</v>
      </c>
      <c r="B244" s="7">
        <v>2</v>
      </c>
      <c r="C244" s="29" t="s">
        <v>200</v>
      </c>
      <c r="D244" s="29" t="s">
        <v>201</v>
      </c>
      <c r="E244" s="29" t="s">
        <v>202</v>
      </c>
      <c r="F244" s="29" t="s">
        <v>881</v>
      </c>
      <c r="G244" s="29" t="s">
        <v>810</v>
      </c>
      <c r="H244" s="30" t="s">
        <v>814</v>
      </c>
      <c r="I244" s="31">
        <v>5</v>
      </c>
      <c r="J244" s="56"/>
      <c r="K244" s="7">
        <v>1</v>
      </c>
      <c r="L244" s="32"/>
      <c r="M244" s="33"/>
      <c r="N244" s="34">
        <f>IF(M244&gt;0,ROUND(L244/M244,4),0)</f>
        <v>0</v>
      </c>
      <c r="O244" s="35"/>
      <c r="P244" s="36"/>
      <c r="Q244" s="34">
        <f>ROUND(ROUND(N244,4)*(1-O244),4)</f>
        <v>0</v>
      </c>
      <c r="R244" s="34">
        <f>ROUND(ROUND(Q244,4)*(1+P244),4)</f>
        <v>0</v>
      </c>
      <c r="S244" s="34">
        <f t="shared" si="41"/>
        <v>0</v>
      </c>
      <c r="T244" s="34">
        <f t="shared" si="41"/>
        <v>0</v>
      </c>
      <c r="U244" s="37"/>
      <c r="V244" s="37"/>
      <c r="W244" s="37"/>
      <c r="X244" s="38"/>
    </row>
    <row r="245" spans="1:24" ht="51.75" thickBot="1">
      <c r="A245" s="53" t="s">
        <v>810</v>
      </c>
      <c r="B245" s="9">
        <v>3</v>
      </c>
      <c r="C245" s="39" t="s">
        <v>203</v>
      </c>
      <c r="D245" s="39" t="s">
        <v>204</v>
      </c>
      <c r="E245" s="39" t="s">
        <v>205</v>
      </c>
      <c r="F245" s="39" t="s">
        <v>206</v>
      </c>
      <c r="G245" s="39" t="s">
        <v>810</v>
      </c>
      <c r="H245" s="40" t="s">
        <v>814</v>
      </c>
      <c r="I245" s="41">
        <v>5</v>
      </c>
      <c r="J245" s="57"/>
      <c r="K245" s="9">
        <v>1</v>
      </c>
      <c r="L245" s="42"/>
      <c r="M245" s="43"/>
      <c r="N245" s="44">
        <f>IF(M245&gt;0,ROUND(L245/M245,4),0)</f>
        <v>0</v>
      </c>
      <c r="O245" s="45"/>
      <c r="P245" s="46"/>
      <c r="Q245" s="44">
        <f>ROUND(ROUND(N245,4)*(1-O245),4)</f>
        <v>0</v>
      </c>
      <c r="R245" s="44">
        <f>ROUND(ROUND(Q245,4)*(1+P245),4)</f>
        <v>0</v>
      </c>
      <c r="S245" s="44">
        <f t="shared" si="41"/>
        <v>0</v>
      </c>
      <c r="T245" s="44">
        <f t="shared" si="41"/>
        <v>0</v>
      </c>
      <c r="U245" s="47"/>
      <c r="V245" s="47"/>
      <c r="W245" s="47"/>
      <c r="X245" s="48"/>
    </row>
    <row r="246" spans="18:20" ht="13.5" thickBot="1">
      <c r="R246" s="58" t="s">
        <v>819</v>
      </c>
      <c r="S246" s="59">
        <f>SUM(S243:S245)</f>
        <v>0</v>
      </c>
      <c r="T246" s="60">
        <f>SUM(T243:T245)</f>
        <v>0</v>
      </c>
    </row>
    <row r="248" ht="13.5" thickBot="1"/>
    <row r="249" spans="1:24" ht="13.5" thickBot="1">
      <c r="A249" s="49" t="s">
        <v>781</v>
      </c>
      <c r="B249" s="54" t="s">
        <v>207</v>
      </c>
      <c r="C249" s="15" t="s">
        <v>208</v>
      </c>
      <c r="D249" s="15"/>
      <c r="E249" s="15"/>
      <c r="F249" s="15"/>
      <c r="G249" s="15"/>
      <c r="H249" s="15" t="s">
        <v>864</v>
      </c>
      <c r="I249" s="15"/>
      <c r="J249" s="4"/>
      <c r="K249" s="3"/>
      <c r="L249" s="15" t="s">
        <v>209</v>
      </c>
      <c r="M249" s="15"/>
      <c r="N249" s="15"/>
      <c r="O249" s="15"/>
      <c r="P249" s="15"/>
      <c r="Q249" s="15"/>
      <c r="R249" s="15"/>
      <c r="S249" s="15"/>
      <c r="T249" s="15"/>
      <c r="U249" s="15"/>
      <c r="V249" s="15"/>
      <c r="W249" s="15"/>
      <c r="X249" s="4"/>
    </row>
    <row r="250" spans="1:24" ht="51.75" thickBot="1">
      <c r="A250" s="50" t="s">
        <v>786</v>
      </c>
      <c r="B250" s="16" t="s">
        <v>787</v>
      </c>
      <c r="C250" s="17" t="s">
        <v>788</v>
      </c>
      <c r="D250" s="17" t="s">
        <v>789</v>
      </c>
      <c r="E250" s="17" t="s">
        <v>790</v>
      </c>
      <c r="F250" s="17" t="s">
        <v>791</v>
      </c>
      <c r="G250" s="17" t="s">
        <v>792</v>
      </c>
      <c r="H250" s="17" t="s">
        <v>793</v>
      </c>
      <c r="I250" s="17" t="s">
        <v>794</v>
      </c>
      <c r="J250" s="18" t="s">
        <v>795</v>
      </c>
      <c r="K250" s="16" t="s">
        <v>796</v>
      </c>
      <c r="L250" s="17" t="s">
        <v>797</v>
      </c>
      <c r="M250" s="17" t="s">
        <v>798</v>
      </c>
      <c r="N250" s="17" t="s">
        <v>799</v>
      </c>
      <c r="O250" s="17" t="s">
        <v>800</v>
      </c>
      <c r="P250" s="17" t="s">
        <v>801</v>
      </c>
      <c r="Q250" s="17" t="s">
        <v>802</v>
      </c>
      <c r="R250" s="17" t="s">
        <v>803</v>
      </c>
      <c r="S250" s="17" t="s">
        <v>804</v>
      </c>
      <c r="T250" s="17" t="s">
        <v>805</v>
      </c>
      <c r="U250" s="17" t="s">
        <v>806</v>
      </c>
      <c r="V250" s="17" t="s">
        <v>807</v>
      </c>
      <c r="W250" s="17" t="s">
        <v>808</v>
      </c>
      <c r="X250" s="18" t="s">
        <v>809</v>
      </c>
    </row>
    <row r="251" spans="1:24" ht="38.25">
      <c r="A251" s="51" t="s">
        <v>810</v>
      </c>
      <c r="B251" s="5">
        <v>1</v>
      </c>
      <c r="C251" s="19" t="s">
        <v>210</v>
      </c>
      <c r="D251" s="19" t="s">
        <v>211</v>
      </c>
      <c r="E251" s="19" t="s">
        <v>212</v>
      </c>
      <c r="F251" s="19" t="s">
        <v>213</v>
      </c>
      <c r="G251" s="19" t="s">
        <v>810</v>
      </c>
      <c r="H251" s="20" t="s">
        <v>814</v>
      </c>
      <c r="I251" s="21">
        <v>5</v>
      </c>
      <c r="J251" s="55"/>
      <c r="K251" s="5">
        <v>1</v>
      </c>
      <c r="L251" s="22"/>
      <c r="M251" s="23"/>
      <c r="N251" s="24">
        <f aca="true" t="shared" si="42" ref="N251:N258">IF(M251&gt;0,ROUND(L251/M251,4),0)</f>
        <v>0</v>
      </c>
      <c r="O251" s="25"/>
      <c r="P251" s="26"/>
      <c r="Q251" s="24">
        <f aca="true" t="shared" si="43" ref="Q251:Q258">ROUND(ROUND(N251,4)*(1-O251),4)</f>
        <v>0</v>
      </c>
      <c r="R251" s="24">
        <f aca="true" t="shared" si="44" ref="R251:R258">ROUND(ROUND(Q251,4)*(1+P251),4)</f>
        <v>0</v>
      </c>
      <c r="S251" s="24">
        <f aca="true" t="shared" si="45" ref="S251:T258">ROUND($I251*Q251,4)</f>
        <v>0</v>
      </c>
      <c r="T251" s="24">
        <f t="shared" si="45"/>
        <v>0</v>
      </c>
      <c r="U251" s="27"/>
      <c r="V251" s="27"/>
      <c r="W251" s="27"/>
      <c r="X251" s="28"/>
    </row>
    <row r="252" spans="1:24" ht="38.25">
      <c r="A252" s="52" t="s">
        <v>810</v>
      </c>
      <c r="B252" s="7">
        <v>2</v>
      </c>
      <c r="C252" s="29" t="s">
        <v>214</v>
      </c>
      <c r="D252" s="29" t="s">
        <v>215</v>
      </c>
      <c r="E252" s="29" t="s">
        <v>216</v>
      </c>
      <c r="F252" s="29" t="s">
        <v>810</v>
      </c>
      <c r="G252" s="29" t="s">
        <v>810</v>
      </c>
      <c r="H252" s="30" t="s">
        <v>814</v>
      </c>
      <c r="I252" s="31">
        <v>5</v>
      </c>
      <c r="J252" s="56"/>
      <c r="K252" s="7">
        <v>1</v>
      </c>
      <c r="L252" s="32"/>
      <c r="M252" s="33"/>
      <c r="N252" s="34">
        <f t="shared" si="42"/>
        <v>0</v>
      </c>
      <c r="O252" s="35"/>
      <c r="P252" s="36"/>
      <c r="Q252" s="34">
        <f t="shared" si="43"/>
        <v>0</v>
      </c>
      <c r="R252" s="34">
        <f t="shared" si="44"/>
        <v>0</v>
      </c>
      <c r="S252" s="34">
        <f t="shared" si="45"/>
        <v>0</v>
      </c>
      <c r="T252" s="34">
        <f t="shared" si="45"/>
        <v>0</v>
      </c>
      <c r="U252" s="37"/>
      <c r="V252" s="37"/>
      <c r="W252" s="37"/>
      <c r="X252" s="38"/>
    </row>
    <row r="253" spans="1:24" ht="51">
      <c r="A253" s="52" t="s">
        <v>810</v>
      </c>
      <c r="B253" s="7">
        <v>3</v>
      </c>
      <c r="C253" s="29" t="s">
        <v>217</v>
      </c>
      <c r="D253" s="29" t="s">
        <v>218</v>
      </c>
      <c r="E253" s="29" t="s">
        <v>219</v>
      </c>
      <c r="F253" s="29" t="s">
        <v>810</v>
      </c>
      <c r="G253" s="29" t="s">
        <v>810</v>
      </c>
      <c r="H253" s="30" t="s">
        <v>814</v>
      </c>
      <c r="I253" s="31">
        <v>10</v>
      </c>
      <c r="J253" s="56"/>
      <c r="K253" s="7">
        <v>1</v>
      </c>
      <c r="L253" s="32"/>
      <c r="M253" s="33"/>
      <c r="N253" s="34">
        <f t="shared" si="42"/>
        <v>0</v>
      </c>
      <c r="O253" s="35"/>
      <c r="P253" s="36"/>
      <c r="Q253" s="34">
        <f t="shared" si="43"/>
        <v>0</v>
      </c>
      <c r="R253" s="34">
        <f t="shared" si="44"/>
        <v>0</v>
      </c>
      <c r="S253" s="34">
        <f t="shared" si="45"/>
        <v>0</v>
      </c>
      <c r="T253" s="34">
        <f t="shared" si="45"/>
        <v>0</v>
      </c>
      <c r="U253" s="37"/>
      <c r="V253" s="37"/>
      <c r="W253" s="37"/>
      <c r="X253" s="38"/>
    </row>
    <row r="254" spans="1:24" ht="38.25">
      <c r="A254" s="52" t="s">
        <v>810</v>
      </c>
      <c r="B254" s="7">
        <v>4</v>
      </c>
      <c r="C254" s="29" t="s">
        <v>220</v>
      </c>
      <c r="D254" s="29" t="s">
        <v>221</v>
      </c>
      <c r="E254" s="29" t="s">
        <v>222</v>
      </c>
      <c r="F254" s="29" t="s">
        <v>810</v>
      </c>
      <c r="G254" s="29" t="s">
        <v>810</v>
      </c>
      <c r="H254" s="30" t="s">
        <v>814</v>
      </c>
      <c r="I254" s="31">
        <v>5</v>
      </c>
      <c r="J254" s="56"/>
      <c r="K254" s="7">
        <v>1</v>
      </c>
      <c r="L254" s="32"/>
      <c r="M254" s="33"/>
      <c r="N254" s="34">
        <f t="shared" si="42"/>
        <v>0</v>
      </c>
      <c r="O254" s="35"/>
      <c r="P254" s="36"/>
      <c r="Q254" s="34">
        <f t="shared" si="43"/>
        <v>0</v>
      </c>
      <c r="R254" s="34">
        <f t="shared" si="44"/>
        <v>0</v>
      </c>
      <c r="S254" s="34">
        <f t="shared" si="45"/>
        <v>0</v>
      </c>
      <c r="T254" s="34">
        <f t="shared" si="45"/>
        <v>0</v>
      </c>
      <c r="U254" s="37"/>
      <c r="V254" s="37"/>
      <c r="W254" s="37"/>
      <c r="X254" s="38"/>
    </row>
    <row r="255" spans="1:24" ht="51">
      <c r="A255" s="52" t="s">
        <v>810</v>
      </c>
      <c r="B255" s="7">
        <v>5</v>
      </c>
      <c r="C255" s="29" t="s">
        <v>220</v>
      </c>
      <c r="D255" s="29" t="s">
        <v>223</v>
      </c>
      <c r="E255" s="29" t="s">
        <v>224</v>
      </c>
      <c r="F255" s="29" t="s">
        <v>810</v>
      </c>
      <c r="G255" s="29" t="s">
        <v>810</v>
      </c>
      <c r="H255" s="30" t="s">
        <v>814</v>
      </c>
      <c r="I255" s="31">
        <v>5</v>
      </c>
      <c r="J255" s="56"/>
      <c r="K255" s="7">
        <v>1</v>
      </c>
      <c r="L255" s="32"/>
      <c r="M255" s="33"/>
      <c r="N255" s="34">
        <f t="shared" si="42"/>
        <v>0</v>
      </c>
      <c r="O255" s="35"/>
      <c r="P255" s="36"/>
      <c r="Q255" s="34">
        <f t="shared" si="43"/>
        <v>0</v>
      </c>
      <c r="R255" s="34">
        <f t="shared" si="44"/>
        <v>0</v>
      </c>
      <c r="S255" s="34">
        <f t="shared" si="45"/>
        <v>0</v>
      </c>
      <c r="T255" s="34">
        <f t="shared" si="45"/>
        <v>0</v>
      </c>
      <c r="U255" s="37"/>
      <c r="V255" s="37"/>
      <c r="W255" s="37"/>
      <c r="X255" s="38"/>
    </row>
    <row r="256" spans="1:24" ht="51">
      <c r="A256" s="52" t="s">
        <v>810</v>
      </c>
      <c r="B256" s="7">
        <v>6</v>
      </c>
      <c r="C256" s="29" t="s">
        <v>225</v>
      </c>
      <c r="D256" s="29" t="s">
        <v>226</v>
      </c>
      <c r="E256" s="29" t="s">
        <v>227</v>
      </c>
      <c r="F256" s="29" t="s">
        <v>810</v>
      </c>
      <c r="G256" s="29" t="s">
        <v>810</v>
      </c>
      <c r="H256" s="30" t="s">
        <v>814</v>
      </c>
      <c r="I256" s="31">
        <v>10</v>
      </c>
      <c r="J256" s="56"/>
      <c r="K256" s="7">
        <v>1</v>
      </c>
      <c r="L256" s="32"/>
      <c r="M256" s="33"/>
      <c r="N256" s="34">
        <f t="shared" si="42"/>
        <v>0</v>
      </c>
      <c r="O256" s="35"/>
      <c r="P256" s="36"/>
      <c r="Q256" s="34">
        <f t="shared" si="43"/>
        <v>0</v>
      </c>
      <c r="R256" s="34">
        <f t="shared" si="44"/>
        <v>0</v>
      </c>
      <c r="S256" s="34">
        <f t="shared" si="45"/>
        <v>0</v>
      </c>
      <c r="T256" s="34">
        <f t="shared" si="45"/>
        <v>0</v>
      </c>
      <c r="U256" s="37"/>
      <c r="V256" s="37"/>
      <c r="W256" s="37"/>
      <c r="X256" s="38"/>
    </row>
    <row r="257" spans="1:24" ht="38.25">
      <c r="A257" s="52" t="s">
        <v>810</v>
      </c>
      <c r="B257" s="7">
        <v>7</v>
      </c>
      <c r="C257" s="29" t="s">
        <v>228</v>
      </c>
      <c r="D257" s="29" t="s">
        <v>229</v>
      </c>
      <c r="E257" s="29" t="s">
        <v>230</v>
      </c>
      <c r="F257" s="29" t="s">
        <v>810</v>
      </c>
      <c r="G257" s="29" t="s">
        <v>810</v>
      </c>
      <c r="H257" s="30" t="s">
        <v>814</v>
      </c>
      <c r="I257" s="31">
        <v>10</v>
      </c>
      <c r="J257" s="56"/>
      <c r="K257" s="7">
        <v>1</v>
      </c>
      <c r="L257" s="32"/>
      <c r="M257" s="33"/>
      <c r="N257" s="34">
        <f t="shared" si="42"/>
        <v>0</v>
      </c>
      <c r="O257" s="35"/>
      <c r="P257" s="36"/>
      <c r="Q257" s="34">
        <f t="shared" si="43"/>
        <v>0</v>
      </c>
      <c r="R257" s="34">
        <f t="shared" si="44"/>
        <v>0</v>
      </c>
      <c r="S257" s="34">
        <f t="shared" si="45"/>
        <v>0</v>
      </c>
      <c r="T257" s="34">
        <f t="shared" si="45"/>
        <v>0</v>
      </c>
      <c r="U257" s="37"/>
      <c r="V257" s="37"/>
      <c r="W257" s="37"/>
      <c r="X257" s="38"/>
    </row>
    <row r="258" spans="1:24" ht="39" thickBot="1">
      <c r="A258" s="53" t="s">
        <v>810</v>
      </c>
      <c r="B258" s="9">
        <v>8</v>
      </c>
      <c r="C258" s="39" t="s">
        <v>231</v>
      </c>
      <c r="D258" s="39" t="s">
        <v>232</v>
      </c>
      <c r="E258" s="39" t="s">
        <v>233</v>
      </c>
      <c r="F258" s="39" t="s">
        <v>810</v>
      </c>
      <c r="G258" s="39" t="s">
        <v>810</v>
      </c>
      <c r="H258" s="40" t="s">
        <v>814</v>
      </c>
      <c r="I258" s="41">
        <v>10</v>
      </c>
      <c r="J258" s="57"/>
      <c r="K258" s="9">
        <v>1</v>
      </c>
      <c r="L258" s="42"/>
      <c r="M258" s="43"/>
      <c r="N258" s="44">
        <f t="shared" si="42"/>
        <v>0</v>
      </c>
      <c r="O258" s="45"/>
      <c r="P258" s="46"/>
      <c r="Q258" s="44">
        <f t="shared" si="43"/>
        <v>0</v>
      </c>
      <c r="R258" s="44">
        <f t="shared" si="44"/>
        <v>0</v>
      </c>
      <c r="S258" s="44">
        <f t="shared" si="45"/>
        <v>0</v>
      </c>
      <c r="T258" s="44">
        <f t="shared" si="45"/>
        <v>0</v>
      </c>
      <c r="U258" s="47"/>
      <c r="V258" s="47"/>
      <c r="W258" s="47"/>
      <c r="X258" s="48"/>
    </row>
    <row r="259" spans="18:20" ht="13.5" thickBot="1">
      <c r="R259" s="58" t="s">
        <v>819</v>
      </c>
      <c r="S259" s="59">
        <f>SUM(S251:S258)</f>
        <v>0</v>
      </c>
      <c r="T259" s="60">
        <f>SUM(T251:T258)</f>
        <v>0</v>
      </c>
    </row>
    <row r="261" ht="13.5" thickBot="1"/>
    <row r="262" spans="1:24" ht="13.5" thickBot="1">
      <c r="A262" s="49" t="s">
        <v>781</v>
      </c>
      <c r="B262" s="54" t="s">
        <v>234</v>
      </c>
      <c r="C262" s="15" t="s">
        <v>235</v>
      </c>
      <c r="D262" s="15"/>
      <c r="E262" s="15"/>
      <c r="F262" s="15"/>
      <c r="G262" s="15"/>
      <c r="H262" s="15" t="s">
        <v>864</v>
      </c>
      <c r="I262" s="15"/>
      <c r="J262" s="4"/>
      <c r="K262" s="3"/>
      <c r="L262" s="15" t="s">
        <v>236</v>
      </c>
      <c r="M262" s="15"/>
      <c r="N262" s="15"/>
      <c r="O262" s="15"/>
      <c r="P262" s="15"/>
      <c r="Q262" s="15"/>
      <c r="R262" s="15"/>
      <c r="S262" s="15"/>
      <c r="T262" s="15"/>
      <c r="U262" s="15"/>
      <c r="V262" s="15"/>
      <c r="W262" s="15"/>
      <c r="X262" s="4"/>
    </row>
    <row r="263" spans="1:24" ht="51.75" thickBot="1">
      <c r="A263" s="50" t="s">
        <v>786</v>
      </c>
      <c r="B263" s="16" t="s">
        <v>787</v>
      </c>
      <c r="C263" s="17" t="s">
        <v>788</v>
      </c>
      <c r="D263" s="17" t="s">
        <v>789</v>
      </c>
      <c r="E263" s="17" t="s">
        <v>790</v>
      </c>
      <c r="F263" s="17" t="s">
        <v>791</v>
      </c>
      <c r="G263" s="17" t="s">
        <v>792</v>
      </c>
      <c r="H263" s="17" t="s">
        <v>793</v>
      </c>
      <c r="I263" s="17" t="s">
        <v>794</v>
      </c>
      <c r="J263" s="18" t="s">
        <v>795</v>
      </c>
      <c r="K263" s="16" t="s">
        <v>796</v>
      </c>
      <c r="L263" s="17" t="s">
        <v>797</v>
      </c>
      <c r="M263" s="17" t="s">
        <v>798</v>
      </c>
      <c r="N263" s="17" t="s">
        <v>799</v>
      </c>
      <c r="O263" s="17" t="s">
        <v>800</v>
      </c>
      <c r="P263" s="17" t="s">
        <v>801</v>
      </c>
      <c r="Q263" s="17" t="s">
        <v>802</v>
      </c>
      <c r="R263" s="17" t="s">
        <v>803</v>
      </c>
      <c r="S263" s="17" t="s">
        <v>804</v>
      </c>
      <c r="T263" s="17" t="s">
        <v>805</v>
      </c>
      <c r="U263" s="17" t="s">
        <v>806</v>
      </c>
      <c r="V263" s="17" t="s">
        <v>807</v>
      </c>
      <c r="W263" s="17" t="s">
        <v>808</v>
      </c>
      <c r="X263" s="18" t="s">
        <v>809</v>
      </c>
    </row>
    <row r="264" spans="1:24" ht="39" thickBot="1">
      <c r="A264" s="71" t="s">
        <v>810</v>
      </c>
      <c r="B264" s="72">
        <v>1</v>
      </c>
      <c r="C264" s="61" t="s">
        <v>236</v>
      </c>
      <c r="D264" s="61" t="s">
        <v>237</v>
      </c>
      <c r="E264" s="61" t="s">
        <v>810</v>
      </c>
      <c r="F264" s="61" t="s">
        <v>810</v>
      </c>
      <c r="G264" s="61" t="s">
        <v>810</v>
      </c>
      <c r="H264" s="62" t="s">
        <v>814</v>
      </c>
      <c r="I264" s="63">
        <v>5</v>
      </c>
      <c r="J264" s="73"/>
      <c r="K264" s="72">
        <v>1</v>
      </c>
      <c r="L264" s="64"/>
      <c r="M264" s="65"/>
      <c r="N264" s="66">
        <f>IF(M264&gt;0,ROUND(L264/M264,4),0)</f>
        <v>0</v>
      </c>
      <c r="O264" s="67"/>
      <c r="P264" s="68"/>
      <c r="Q264" s="66">
        <f>ROUND(ROUND(N264,4)*(1-O264),4)</f>
        <v>0</v>
      </c>
      <c r="R264" s="66">
        <f>ROUND(ROUND(Q264,4)*(1+P264),4)</f>
        <v>0</v>
      </c>
      <c r="S264" s="66">
        <f>ROUND($I264*Q264,4)</f>
        <v>0</v>
      </c>
      <c r="T264" s="66">
        <f>ROUND($I264*R264,4)</f>
        <v>0</v>
      </c>
      <c r="U264" s="69"/>
      <c r="V264" s="69"/>
      <c r="W264" s="69"/>
      <c r="X264" s="70"/>
    </row>
    <row r="265" spans="18:20" ht="13.5" thickBot="1">
      <c r="R265" s="58" t="s">
        <v>819</v>
      </c>
      <c r="S265" s="59">
        <f>SUM(S264:S264)</f>
        <v>0</v>
      </c>
      <c r="T265" s="60">
        <f>SUM(T264:T264)</f>
        <v>0</v>
      </c>
    </row>
    <row r="267" ht="13.5" thickBot="1"/>
    <row r="268" spans="1:24" ht="13.5" thickBot="1">
      <c r="A268" s="49" t="s">
        <v>781</v>
      </c>
      <c r="B268" s="54" t="s">
        <v>238</v>
      </c>
      <c r="C268" s="15" t="s">
        <v>239</v>
      </c>
      <c r="D268" s="15"/>
      <c r="E268" s="15"/>
      <c r="F268" s="15"/>
      <c r="G268" s="15"/>
      <c r="H268" s="15" t="s">
        <v>864</v>
      </c>
      <c r="I268" s="15"/>
      <c r="J268" s="4"/>
      <c r="K268" s="3"/>
      <c r="L268" s="15" t="s">
        <v>240</v>
      </c>
      <c r="M268" s="15"/>
      <c r="N268" s="15"/>
      <c r="O268" s="15"/>
      <c r="P268" s="15"/>
      <c r="Q268" s="15"/>
      <c r="R268" s="15"/>
      <c r="S268" s="15"/>
      <c r="T268" s="15"/>
      <c r="U268" s="15"/>
      <c r="V268" s="15"/>
      <c r="W268" s="15"/>
      <c r="X268" s="4"/>
    </row>
    <row r="269" spans="1:24" ht="51.75" thickBot="1">
      <c r="A269" s="50" t="s">
        <v>786</v>
      </c>
      <c r="B269" s="16" t="s">
        <v>787</v>
      </c>
      <c r="C269" s="17" t="s">
        <v>788</v>
      </c>
      <c r="D269" s="17" t="s">
        <v>789</v>
      </c>
      <c r="E269" s="17" t="s">
        <v>790</v>
      </c>
      <c r="F269" s="17" t="s">
        <v>791</v>
      </c>
      <c r="G269" s="17" t="s">
        <v>792</v>
      </c>
      <c r="H269" s="17" t="s">
        <v>793</v>
      </c>
      <c r="I269" s="17" t="s">
        <v>794</v>
      </c>
      <c r="J269" s="18" t="s">
        <v>795</v>
      </c>
      <c r="K269" s="16" t="s">
        <v>796</v>
      </c>
      <c r="L269" s="17" t="s">
        <v>797</v>
      </c>
      <c r="M269" s="17" t="s">
        <v>798</v>
      </c>
      <c r="N269" s="17" t="s">
        <v>799</v>
      </c>
      <c r="O269" s="17" t="s">
        <v>800</v>
      </c>
      <c r="P269" s="17" t="s">
        <v>801</v>
      </c>
      <c r="Q269" s="17" t="s">
        <v>802</v>
      </c>
      <c r="R269" s="17" t="s">
        <v>803</v>
      </c>
      <c r="S269" s="17" t="s">
        <v>804</v>
      </c>
      <c r="T269" s="17" t="s">
        <v>805</v>
      </c>
      <c r="U269" s="17" t="s">
        <v>806</v>
      </c>
      <c r="V269" s="17" t="s">
        <v>807</v>
      </c>
      <c r="W269" s="17" t="s">
        <v>808</v>
      </c>
      <c r="X269" s="18" t="s">
        <v>809</v>
      </c>
    </row>
    <row r="270" spans="1:24" ht="38.25">
      <c r="A270" s="51" t="s">
        <v>810</v>
      </c>
      <c r="B270" s="5">
        <v>1</v>
      </c>
      <c r="C270" s="19" t="s">
        <v>241</v>
      </c>
      <c r="D270" s="19" t="s">
        <v>242</v>
      </c>
      <c r="E270" s="19" t="s">
        <v>243</v>
      </c>
      <c r="F270" s="19" t="s">
        <v>810</v>
      </c>
      <c r="G270" s="19" t="s">
        <v>810</v>
      </c>
      <c r="H270" s="20" t="s">
        <v>814</v>
      </c>
      <c r="I270" s="21">
        <v>10</v>
      </c>
      <c r="J270" s="55"/>
      <c r="K270" s="5">
        <v>1</v>
      </c>
      <c r="L270" s="22"/>
      <c r="M270" s="23"/>
      <c r="N270" s="24">
        <f>IF(M270&gt;0,ROUND(L270/M270,4),0)</f>
        <v>0</v>
      </c>
      <c r="O270" s="25"/>
      <c r="P270" s="26"/>
      <c r="Q270" s="24">
        <f>ROUND(ROUND(N270,4)*(1-O270),4)</f>
        <v>0</v>
      </c>
      <c r="R270" s="24">
        <f>ROUND(ROUND(Q270,4)*(1+P270),4)</f>
        <v>0</v>
      </c>
      <c r="S270" s="24">
        <f>ROUND($I270*Q270,4)</f>
        <v>0</v>
      </c>
      <c r="T270" s="24">
        <f>ROUND($I270*R270,4)</f>
        <v>0</v>
      </c>
      <c r="U270" s="27"/>
      <c r="V270" s="27"/>
      <c r="W270" s="27"/>
      <c r="X270" s="28"/>
    </row>
    <row r="271" spans="1:24" ht="51.75" thickBot="1">
      <c r="A271" s="53" t="s">
        <v>810</v>
      </c>
      <c r="B271" s="9">
        <v>2</v>
      </c>
      <c r="C271" s="39" t="s">
        <v>244</v>
      </c>
      <c r="D271" s="39" t="s">
        <v>245</v>
      </c>
      <c r="E271" s="39" t="s">
        <v>246</v>
      </c>
      <c r="F271" s="39" t="s">
        <v>810</v>
      </c>
      <c r="G271" s="39" t="s">
        <v>810</v>
      </c>
      <c r="H271" s="40" t="s">
        <v>814</v>
      </c>
      <c r="I271" s="41">
        <v>300</v>
      </c>
      <c r="J271" s="57"/>
      <c r="K271" s="9">
        <v>1</v>
      </c>
      <c r="L271" s="42"/>
      <c r="M271" s="43"/>
      <c r="N271" s="44">
        <f>IF(M271&gt;0,ROUND(L271/M271,4),0)</f>
        <v>0</v>
      </c>
      <c r="O271" s="45"/>
      <c r="P271" s="46"/>
      <c r="Q271" s="44">
        <f>ROUND(ROUND(N271,4)*(1-O271),4)</f>
        <v>0</v>
      </c>
      <c r="R271" s="44">
        <f>ROUND(ROUND(Q271,4)*(1+P271),4)</f>
        <v>0</v>
      </c>
      <c r="S271" s="44">
        <f>ROUND($I271*Q271,4)</f>
        <v>0</v>
      </c>
      <c r="T271" s="44">
        <f>ROUND($I271*R271,4)</f>
        <v>0</v>
      </c>
      <c r="U271" s="47"/>
      <c r="V271" s="47"/>
      <c r="W271" s="47"/>
      <c r="X271" s="48"/>
    </row>
    <row r="272" spans="18:20" ht="13.5" thickBot="1">
      <c r="R272" s="58" t="s">
        <v>819</v>
      </c>
      <c r="S272" s="59">
        <f>SUM(S270:S271)</f>
        <v>0</v>
      </c>
      <c r="T272" s="60">
        <f>SUM(T270:T271)</f>
        <v>0</v>
      </c>
    </row>
    <row r="274" ht="13.5" thickBot="1"/>
    <row r="275" spans="1:24" ht="13.5" thickBot="1">
      <c r="A275" s="49" t="s">
        <v>781</v>
      </c>
      <c r="B275" s="54" t="s">
        <v>247</v>
      </c>
      <c r="C275" s="15" t="s">
        <v>248</v>
      </c>
      <c r="D275" s="15"/>
      <c r="E275" s="15"/>
      <c r="F275" s="15"/>
      <c r="G275" s="15"/>
      <c r="H275" s="15" t="s">
        <v>784</v>
      </c>
      <c r="I275" s="15"/>
      <c r="J275" s="4"/>
      <c r="K275" s="3"/>
      <c r="L275" s="15" t="s">
        <v>249</v>
      </c>
      <c r="M275" s="15"/>
      <c r="N275" s="15"/>
      <c r="O275" s="15"/>
      <c r="P275" s="15"/>
      <c r="Q275" s="15"/>
      <c r="R275" s="15"/>
      <c r="S275" s="15"/>
      <c r="T275" s="15"/>
      <c r="U275" s="15"/>
      <c r="V275" s="15"/>
      <c r="W275" s="15"/>
      <c r="X275" s="4"/>
    </row>
    <row r="276" spans="1:24" ht="51.75" thickBot="1">
      <c r="A276" s="50" t="s">
        <v>786</v>
      </c>
      <c r="B276" s="16" t="s">
        <v>787</v>
      </c>
      <c r="C276" s="17" t="s">
        <v>788</v>
      </c>
      <c r="D276" s="17" t="s">
        <v>789</v>
      </c>
      <c r="E276" s="17" t="s">
        <v>790</v>
      </c>
      <c r="F276" s="17" t="s">
        <v>791</v>
      </c>
      <c r="G276" s="17" t="s">
        <v>792</v>
      </c>
      <c r="H276" s="17" t="s">
        <v>793</v>
      </c>
      <c r="I276" s="17" t="s">
        <v>794</v>
      </c>
      <c r="J276" s="18" t="s">
        <v>795</v>
      </c>
      <c r="K276" s="16" t="s">
        <v>796</v>
      </c>
      <c r="L276" s="17" t="s">
        <v>797</v>
      </c>
      <c r="M276" s="17" t="s">
        <v>798</v>
      </c>
      <c r="N276" s="17" t="s">
        <v>799</v>
      </c>
      <c r="O276" s="17" t="s">
        <v>800</v>
      </c>
      <c r="P276" s="17" t="s">
        <v>801</v>
      </c>
      <c r="Q276" s="17" t="s">
        <v>802</v>
      </c>
      <c r="R276" s="17" t="s">
        <v>803</v>
      </c>
      <c r="S276" s="17" t="s">
        <v>804</v>
      </c>
      <c r="T276" s="17" t="s">
        <v>805</v>
      </c>
      <c r="U276" s="17" t="s">
        <v>806</v>
      </c>
      <c r="V276" s="17" t="s">
        <v>807</v>
      </c>
      <c r="W276" s="17" t="s">
        <v>808</v>
      </c>
      <c r="X276" s="18" t="s">
        <v>809</v>
      </c>
    </row>
    <row r="277" spans="1:24" ht="25.5">
      <c r="A277" s="51" t="s">
        <v>810</v>
      </c>
      <c r="B277" s="5">
        <v>1</v>
      </c>
      <c r="C277" s="19" t="s">
        <v>250</v>
      </c>
      <c r="D277" s="19" t="s">
        <v>251</v>
      </c>
      <c r="E277" s="19" t="s">
        <v>810</v>
      </c>
      <c r="F277" s="19" t="s">
        <v>810</v>
      </c>
      <c r="G277" s="19" t="s">
        <v>810</v>
      </c>
      <c r="H277" s="20" t="s">
        <v>814</v>
      </c>
      <c r="I277" s="21">
        <v>200</v>
      </c>
      <c r="J277" s="55"/>
      <c r="K277" s="5">
        <v>1</v>
      </c>
      <c r="L277" s="22"/>
      <c r="M277" s="23"/>
      <c r="N277" s="24">
        <f>IF(M277&gt;0,ROUND(L277/M277,4),0)</f>
        <v>0</v>
      </c>
      <c r="O277" s="25"/>
      <c r="P277" s="26"/>
      <c r="Q277" s="24">
        <f>ROUND(ROUND(N277,4)*(1-O277),4)</f>
        <v>0</v>
      </c>
      <c r="R277" s="24">
        <f>ROUND(ROUND(Q277,4)*(1+P277),4)</f>
        <v>0</v>
      </c>
      <c r="S277" s="24">
        <f aca="true" t="shared" si="46" ref="S277:T279">ROUND($I277*Q277,4)</f>
        <v>0</v>
      </c>
      <c r="T277" s="24">
        <f t="shared" si="46"/>
        <v>0</v>
      </c>
      <c r="U277" s="27"/>
      <c r="V277" s="27"/>
      <c r="W277" s="27"/>
      <c r="X277" s="28"/>
    </row>
    <row r="278" spans="1:24" ht="38.25">
      <c r="A278" s="52" t="s">
        <v>810</v>
      </c>
      <c r="B278" s="7">
        <v>2</v>
      </c>
      <c r="C278" s="29" t="s">
        <v>252</v>
      </c>
      <c r="D278" s="29" t="s">
        <v>253</v>
      </c>
      <c r="E278" s="29" t="s">
        <v>254</v>
      </c>
      <c r="F278" s="29" t="s">
        <v>255</v>
      </c>
      <c r="G278" s="29" t="s">
        <v>810</v>
      </c>
      <c r="H278" s="30" t="s">
        <v>814</v>
      </c>
      <c r="I278" s="31">
        <v>50</v>
      </c>
      <c r="J278" s="56"/>
      <c r="K278" s="7">
        <v>1</v>
      </c>
      <c r="L278" s="32"/>
      <c r="M278" s="33"/>
      <c r="N278" s="34">
        <f>IF(M278&gt;0,ROUND(L278/M278,4),0)</f>
        <v>0</v>
      </c>
      <c r="O278" s="35"/>
      <c r="P278" s="36"/>
      <c r="Q278" s="34">
        <f>ROUND(ROUND(N278,4)*(1-O278),4)</f>
        <v>0</v>
      </c>
      <c r="R278" s="34">
        <f>ROUND(ROUND(Q278,4)*(1+P278),4)</f>
        <v>0</v>
      </c>
      <c r="S278" s="34">
        <f t="shared" si="46"/>
        <v>0</v>
      </c>
      <c r="T278" s="34">
        <f t="shared" si="46"/>
        <v>0</v>
      </c>
      <c r="U278" s="37"/>
      <c r="V278" s="37"/>
      <c r="W278" s="37"/>
      <c r="X278" s="38"/>
    </row>
    <row r="279" spans="1:24" ht="39" thickBot="1">
      <c r="A279" s="53" t="s">
        <v>810</v>
      </c>
      <c r="B279" s="9">
        <v>3</v>
      </c>
      <c r="C279" s="39" t="s">
        <v>256</v>
      </c>
      <c r="D279" s="39" t="s">
        <v>257</v>
      </c>
      <c r="E279" s="39" t="s">
        <v>258</v>
      </c>
      <c r="F279" s="39" t="s">
        <v>810</v>
      </c>
      <c r="G279" s="39" t="s">
        <v>810</v>
      </c>
      <c r="H279" s="40" t="s">
        <v>814</v>
      </c>
      <c r="I279" s="41">
        <v>50</v>
      </c>
      <c r="J279" s="57"/>
      <c r="K279" s="9">
        <v>1</v>
      </c>
      <c r="L279" s="42"/>
      <c r="M279" s="43"/>
      <c r="N279" s="44">
        <f>IF(M279&gt;0,ROUND(L279/M279,4),0)</f>
        <v>0</v>
      </c>
      <c r="O279" s="45"/>
      <c r="P279" s="46"/>
      <c r="Q279" s="44">
        <f>ROUND(ROUND(N279,4)*(1-O279),4)</f>
        <v>0</v>
      </c>
      <c r="R279" s="44">
        <f>ROUND(ROUND(Q279,4)*(1+P279),4)</f>
        <v>0</v>
      </c>
      <c r="S279" s="44">
        <f t="shared" si="46"/>
        <v>0</v>
      </c>
      <c r="T279" s="44">
        <f t="shared" si="46"/>
        <v>0</v>
      </c>
      <c r="U279" s="47"/>
      <c r="V279" s="47"/>
      <c r="W279" s="47"/>
      <c r="X279" s="48"/>
    </row>
    <row r="280" spans="18:20" ht="13.5" thickBot="1">
      <c r="R280" s="58" t="s">
        <v>819</v>
      </c>
      <c r="S280" s="59">
        <f>SUM(S277:S279)</f>
        <v>0</v>
      </c>
      <c r="T280" s="60">
        <f>SUM(T277:T279)</f>
        <v>0</v>
      </c>
    </row>
    <row r="282" ht="13.5" thickBot="1"/>
    <row r="283" spans="1:24" ht="13.5" thickBot="1">
      <c r="A283" s="49" t="s">
        <v>781</v>
      </c>
      <c r="B283" s="54" t="s">
        <v>259</v>
      </c>
      <c r="C283" s="15" t="s">
        <v>260</v>
      </c>
      <c r="D283" s="15"/>
      <c r="E283" s="15"/>
      <c r="F283" s="15"/>
      <c r="G283" s="15"/>
      <c r="H283" s="15" t="s">
        <v>864</v>
      </c>
      <c r="I283" s="15"/>
      <c r="J283" s="4"/>
      <c r="K283" s="3"/>
      <c r="L283" s="15" t="s">
        <v>261</v>
      </c>
      <c r="M283" s="15"/>
      <c r="N283" s="15"/>
      <c r="O283" s="15"/>
      <c r="P283" s="15"/>
      <c r="Q283" s="15"/>
      <c r="R283" s="15"/>
      <c r="S283" s="15"/>
      <c r="T283" s="15"/>
      <c r="U283" s="15"/>
      <c r="V283" s="15"/>
      <c r="W283" s="15"/>
      <c r="X283" s="4"/>
    </row>
    <row r="284" spans="1:24" ht="51.75" thickBot="1">
      <c r="A284" s="50" t="s">
        <v>786</v>
      </c>
      <c r="B284" s="16" t="s">
        <v>787</v>
      </c>
      <c r="C284" s="17" t="s">
        <v>788</v>
      </c>
      <c r="D284" s="17" t="s">
        <v>789</v>
      </c>
      <c r="E284" s="17" t="s">
        <v>790</v>
      </c>
      <c r="F284" s="17" t="s">
        <v>791</v>
      </c>
      <c r="G284" s="17" t="s">
        <v>792</v>
      </c>
      <c r="H284" s="17" t="s">
        <v>793</v>
      </c>
      <c r="I284" s="17" t="s">
        <v>794</v>
      </c>
      <c r="J284" s="18" t="s">
        <v>795</v>
      </c>
      <c r="K284" s="16" t="s">
        <v>796</v>
      </c>
      <c r="L284" s="17" t="s">
        <v>797</v>
      </c>
      <c r="M284" s="17" t="s">
        <v>798</v>
      </c>
      <c r="N284" s="17" t="s">
        <v>799</v>
      </c>
      <c r="O284" s="17" t="s">
        <v>800</v>
      </c>
      <c r="P284" s="17" t="s">
        <v>801</v>
      </c>
      <c r="Q284" s="17" t="s">
        <v>802</v>
      </c>
      <c r="R284" s="17" t="s">
        <v>803</v>
      </c>
      <c r="S284" s="17" t="s">
        <v>804</v>
      </c>
      <c r="T284" s="17" t="s">
        <v>805</v>
      </c>
      <c r="U284" s="17" t="s">
        <v>806</v>
      </c>
      <c r="V284" s="17" t="s">
        <v>807</v>
      </c>
      <c r="W284" s="17" t="s">
        <v>808</v>
      </c>
      <c r="X284" s="18" t="s">
        <v>809</v>
      </c>
    </row>
    <row r="285" spans="1:24" ht="51.75" thickBot="1">
      <c r="A285" s="71" t="s">
        <v>810</v>
      </c>
      <c r="B285" s="72">
        <v>1</v>
      </c>
      <c r="C285" s="61" t="s">
        <v>262</v>
      </c>
      <c r="D285" s="61" t="s">
        <v>263</v>
      </c>
      <c r="E285" s="61" t="s">
        <v>264</v>
      </c>
      <c r="F285" s="61" t="s">
        <v>810</v>
      </c>
      <c r="G285" s="61" t="s">
        <v>810</v>
      </c>
      <c r="H285" s="62" t="s">
        <v>814</v>
      </c>
      <c r="I285" s="63">
        <v>5</v>
      </c>
      <c r="J285" s="73"/>
      <c r="K285" s="72">
        <v>1</v>
      </c>
      <c r="L285" s="64"/>
      <c r="M285" s="65"/>
      <c r="N285" s="66">
        <f>IF(M285&gt;0,ROUND(L285/M285,4),0)</f>
        <v>0</v>
      </c>
      <c r="O285" s="67"/>
      <c r="P285" s="68"/>
      <c r="Q285" s="66">
        <f>ROUND(ROUND(N285,4)*(1-O285),4)</f>
        <v>0</v>
      </c>
      <c r="R285" s="66">
        <f>ROUND(ROUND(Q285,4)*(1+P285),4)</f>
        <v>0</v>
      </c>
      <c r="S285" s="66">
        <f>ROUND($I285*Q285,4)</f>
        <v>0</v>
      </c>
      <c r="T285" s="66">
        <f>ROUND($I285*R285,4)</f>
        <v>0</v>
      </c>
      <c r="U285" s="69"/>
      <c r="V285" s="69"/>
      <c r="W285" s="69"/>
      <c r="X285" s="70"/>
    </row>
    <row r="286" spans="18:20" ht="13.5" thickBot="1">
      <c r="R286" s="58" t="s">
        <v>819</v>
      </c>
      <c r="S286" s="59">
        <f>SUM(S285:S285)</f>
        <v>0</v>
      </c>
      <c r="T286" s="60">
        <f>SUM(T285:T285)</f>
        <v>0</v>
      </c>
    </row>
    <row r="288" ht="13.5" thickBot="1"/>
    <row r="289" spans="1:24" ht="13.5" thickBot="1">
      <c r="A289" s="49" t="s">
        <v>781</v>
      </c>
      <c r="B289" s="54" t="s">
        <v>265</v>
      </c>
      <c r="C289" s="15" t="s">
        <v>266</v>
      </c>
      <c r="D289" s="15"/>
      <c r="E289" s="15"/>
      <c r="F289" s="15"/>
      <c r="G289" s="15"/>
      <c r="H289" s="15" t="s">
        <v>864</v>
      </c>
      <c r="I289" s="15"/>
      <c r="J289" s="4"/>
      <c r="K289" s="3"/>
      <c r="L289" s="15" t="s">
        <v>267</v>
      </c>
      <c r="M289" s="15"/>
      <c r="N289" s="15"/>
      <c r="O289" s="15"/>
      <c r="P289" s="15"/>
      <c r="Q289" s="15"/>
      <c r="R289" s="15"/>
      <c r="S289" s="15"/>
      <c r="T289" s="15"/>
      <c r="U289" s="15"/>
      <c r="V289" s="15"/>
      <c r="W289" s="15"/>
      <c r="X289" s="4"/>
    </row>
    <row r="290" spans="1:24" ht="51.75" thickBot="1">
      <c r="A290" s="50" t="s">
        <v>786</v>
      </c>
      <c r="B290" s="16" t="s">
        <v>787</v>
      </c>
      <c r="C290" s="17" t="s">
        <v>788</v>
      </c>
      <c r="D290" s="17" t="s">
        <v>789</v>
      </c>
      <c r="E290" s="17" t="s">
        <v>790</v>
      </c>
      <c r="F290" s="17" t="s">
        <v>791</v>
      </c>
      <c r="G290" s="17" t="s">
        <v>792</v>
      </c>
      <c r="H290" s="17" t="s">
        <v>793</v>
      </c>
      <c r="I290" s="17" t="s">
        <v>794</v>
      </c>
      <c r="J290" s="18" t="s">
        <v>795</v>
      </c>
      <c r="K290" s="16" t="s">
        <v>796</v>
      </c>
      <c r="L290" s="17" t="s">
        <v>797</v>
      </c>
      <c r="M290" s="17" t="s">
        <v>798</v>
      </c>
      <c r="N290" s="17" t="s">
        <v>799</v>
      </c>
      <c r="O290" s="17" t="s">
        <v>800</v>
      </c>
      <c r="P290" s="17" t="s">
        <v>801</v>
      </c>
      <c r="Q290" s="17" t="s">
        <v>802</v>
      </c>
      <c r="R290" s="17" t="s">
        <v>803</v>
      </c>
      <c r="S290" s="17" t="s">
        <v>804</v>
      </c>
      <c r="T290" s="17" t="s">
        <v>805</v>
      </c>
      <c r="U290" s="17" t="s">
        <v>806</v>
      </c>
      <c r="V290" s="17" t="s">
        <v>807</v>
      </c>
      <c r="W290" s="17" t="s">
        <v>808</v>
      </c>
      <c r="X290" s="18" t="s">
        <v>809</v>
      </c>
    </row>
    <row r="291" spans="1:24" ht="153.75" thickBot="1">
      <c r="A291" s="71" t="s">
        <v>810</v>
      </c>
      <c r="B291" s="72">
        <v>1</v>
      </c>
      <c r="C291" s="61" t="s">
        <v>268</v>
      </c>
      <c r="D291" s="61" t="s">
        <v>269</v>
      </c>
      <c r="E291" s="61" t="s">
        <v>270</v>
      </c>
      <c r="F291" s="61" t="s">
        <v>810</v>
      </c>
      <c r="G291" s="61" t="s">
        <v>810</v>
      </c>
      <c r="H291" s="62" t="s">
        <v>814</v>
      </c>
      <c r="I291" s="63">
        <v>10</v>
      </c>
      <c r="J291" s="73"/>
      <c r="K291" s="72">
        <v>1</v>
      </c>
      <c r="L291" s="64"/>
      <c r="M291" s="65"/>
      <c r="N291" s="66">
        <f>IF(M291&gt;0,ROUND(L291/M291,4),0)</f>
        <v>0</v>
      </c>
      <c r="O291" s="67"/>
      <c r="P291" s="68"/>
      <c r="Q291" s="66">
        <f>ROUND(ROUND(N291,4)*(1-O291),4)</f>
        <v>0</v>
      </c>
      <c r="R291" s="66">
        <f>ROUND(ROUND(Q291,4)*(1+P291),4)</f>
        <v>0</v>
      </c>
      <c r="S291" s="66">
        <f>ROUND($I291*Q291,4)</f>
        <v>0</v>
      </c>
      <c r="T291" s="66">
        <f>ROUND($I291*R291,4)</f>
        <v>0</v>
      </c>
      <c r="U291" s="69"/>
      <c r="V291" s="69"/>
      <c r="W291" s="69"/>
      <c r="X291" s="70"/>
    </row>
    <row r="292" spans="18:20" ht="13.5" thickBot="1">
      <c r="R292" s="58" t="s">
        <v>819</v>
      </c>
      <c r="S292" s="59">
        <f>SUM(S291:S291)</f>
        <v>0</v>
      </c>
      <c r="T292" s="60">
        <f>SUM(T291:T291)</f>
        <v>0</v>
      </c>
    </row>
    <row r="294" ht="13.5" thickBot="1"/>
    <row r="295" spans="1:24" ht="13.5" thickBot="1">
      <c r="A295" s="49" t="s">
        <v>781</v>
      </c>
      <c r="B295" s="54" t="s">
        <v>271</v>
      </c>
      <c r="C295" s="15" t="s">
        <v>272</v>
      </c>
      <c r="D295" s="15"/>
      <c r="E295" s="15"/>
      <c r="F295" s="15"/>
      <c r="G295" s="15"/>
      <c r="H295" s="15" t="s">
        <v>784</v>
      </c>
      <c r="I295" s="15"/>
      <c r="J295" s="4"/>
      <c r="K295" s="3"/>
      <c r="L295" s="15" t="s">
        <v>273</v>
      </c>
      <c r="M295" s="15"/>
      <c r="N295" s="15"/>
      <c r="O295" s="15"/>
      <c r="P295" s="15"/>
      <c r="Q295" s="15"/>
      <c r="R295" s="15"/>
      <c r="S295" s="15"/>
      <c r="T295" s="15"/>
      <c r="U295" s="15"/>
      <c r="V295" s="15"/>
      <c r="W295" s="15"/>
      <c r="X295" s="4"/>
    </row>
    <row r="296" spans="1:24" ht="51.75" thickBot="1">
      <c r="A296" s="50" t="s">
        <v>786</v>
      </c>
      <c r="B296" s="16" t="s">
        <v>787</v>
      </c>
      <c r="C296" s="17" t="s">
        <v>788</v>
      </c>
      <c r="D296" s="17" t="s">
        <v>789</v>
      </c>
      <c r="E296" s="17" t="s">
        <v>790</v>
      </c>
      <c r="F296" s="17" t="s">
        <v>791</v>
      </c>
      <c r="G296" s="17" t="s">
        <v>792</v>
      </c>
      <c r="H296" s="17" t="s">
        <v>793</v>
      </c>
      <c r="I296" s="17" t="s">
        <v>794</v>
      </c>
      <c r="J296" s="18" t="s">
        <v>795</v>
      </c>
      <c r="K296" s="16" t="s">
        <v>796</v>
      </c>
      <c r="L296" s="17" t="s">
        <v>797</v>
      </c>
      <c r="M296" s="17" t="s">
        <v>798</v>
      </c>
      <c r="N296" s="17" t="s">
        <v>799</v>
      </c>
      <c r="O296" s="17" t="s">
        <v>800</v>
      </c>
      <c r="P296" s="17" t="s">
        <v>801</v>
      </c>
      <c r="Q296" s="17" t="s">
        <v>802</v>
      </c>
      <c r="R296" s="17" t="s">
        <v>803</v>
      </c>
      <c r="S296" s="17" t="s">
        <v>804</v>
      </c>
      <c r="T296" s="17" t="s">
        <v>805</v>
      </c>
      <c r="U296" s="17" t="s">
        <v>806</v>
      </c>
      <c r="V296" s="17" t="s">
        <v>807</v>
      </c>
      <c r="W296" s="17" t="s">
        <v>808</v>
      </c>
      <c r="X296" s="18" t="s">
        <v>809</v>
      </c>
    </row>
    <row r="297" spans="1:24" ht="38.25">
      <c r="A297" s="51" t="s">
        <v>810</v>
      </c>
      <c r="B297" s="5">
        <v>1</v>
      </c>
      <c r="C297" s="19" t="s">
        <v>274</v>
      </c>
      <c r="D297" s="19" t="s">
        <v>275</v>
      </c>
      <c r="E297" s="19" t="s">
        <v>276</v>
      </c>
      <c r="F297" s="19" t="s">
        <v>277</v>
      </c>
      <c r="G297" s="19" t="s">
        <v>810</v>
      </c>
      <c r="H297" s="20" t="s">
        <v>814</v>
      </c>
      <c r="I297" s="21">
        <v>10</v>
      </c>
      <c r="J297" s="55"/>
      <c r="K297" s="5">
        <v>1</v>
      </c>
      <c r="L297" s="22"/>
      <c r="M297" s="23"/>
      <c r="N297" s="24">
        <f>IF(M297&gt;0,ROUND(L297/M297,4),0)</f>
        <v>0</v>
      </c>
      <c r="O297" s="25"/>
      <c r="P297" s="26"/>
      <c r="Q297" s="24">
        <f>ROUND(ROUND(N297,4)*(1-O297),4)</f>
        <v>0</v>
      </c>
      <c r="R297" s="24">
        <f>ROUND(ROUND(Q297,4)*(1+P297),4)</f>
        <v>0</v>
      </c>
      <c r="S297" s="24">
        <f>ROUND($I297*Q297,4)</f>
        <v>0</v>
      </c>
      <c r="T297" s="24">
        <f>ROUND($I297*R297,4)</f>
        <v>0</v>
      </c>
      <c r="U297" s="27"/>
      <c r="V297" s="27"/>
      <c r="W297" s="27"/>
      <c r="X297" s="28"/>
    </row>
    <row r="298" spans="1:24" ht="39" thickBot="1">
      <c r="A298" s="53" t="s">
        <v>810</v>
      </c>
      <c r="B298" s="9">
        <v>2</v>
      </c>
      <c r="C298" s="39" t="s">
        <v>278</v>
      </c>
      <c r="D298" s="39" t="s">
        <v>275</v>
      </c>
      <c r="E298" s="39" t="s">
        <v>276</v>
      </c>
      <c r="F298" s="39" t="s">
        <v>279</v>
      </c>
      <c r="G298" s="39" t="s">
        <v>810</v>
      </c>
      <c r="H298" s="40" t="s">
        <v>814</v>
      </c>
      <c r="I298" s="41">
        <v>10</v>
      </c>
      <c r="J298" s="57"/>
      <c r="K298" s="9">
        <v>1</v>
      </c>
      <c r="L298" s="42"/>
      <c r="M298" s="43"/>
      <c r="N298" s="44">
        <f>IF(M298&gt;0,ROUND(L298/M298,4),0)</f>
        <v>0</v>
      </c>
      <c r="O298" s="45"/>
      <c r="P298" s="46"/>
      <c r="Q298" s="44">
        <f>ROUND(ROUND(N298,4)*(1-O298),4)</f>
        <v>0</v>
      </c>
      <c r="R298" s="44">
        <f>ROUND(ROUND(Q298,4)*(1+P298),4)</f>
        <v>0</v>
      </c>
      <c r="S298" s="44">
        <f>ROUND($I298*Q298,4)</f>
        <v>0</v>
      </c>
      <c r="T298" s="44">
        <f>ROUND($I298*R298,4)</f>
        <v>0</v>
      </c>
      <c r="U298" s="47"/>
      <c r="V298" s="47"/>
      <c r="W298" s="47"/>
      <c r="X298" s="48"/>
    </row>
    <row r="299" spans="18:20" ht="13.5" thickBot="1">
      <c r="R299" s="58" t="s">
        <v>819</v>
      </c>
      <c r="S299" s="59">
        <f>SUM(S297:S298)</f>
        <v>0</v>
      </c>
      <c r="T299" s="60">
        <f>SUM(T297:T298)</f>
        <v>0</v>
      </c>
    </row>
    <row r="301" ht="13.5" thickBot="1"/>
    <row r="302" spans="1:24" ht="13.5" thickBot="1">
      <c r="A302" s="49" t="s">
        <v>781</v>
      </c>
      <c r="B302" s="54" t="s">
        <v>280</v>
      </c>
      <c r="C302" s="15" t="s">
        <v>281</v>
      </c>
      <c r="D302" s="15"/>
      <c r="E302" s="15"/>
      <c r="F302" s="15"/>
      <c r="G302" s="15"/>
      <c r="H302" s="15" t="s">
        <v>864</v>
      </c>
      <c r="I302" s="15"/>
      <c r="J302" s="4"/>
      <c r="K302" s="3"/>
      <c r="L302" s="15" t="s">
        <v>282</v>
      </c>
      <c r="M302" s="15"/>
      <c r="N302" s="15"/>
      <c r="O302" s="15"/>
      <c r="P302" s="15"/>
      <c r="Q302" s="15"/>
      <c r="R302" s="15"/>
      <c r="S302" s="15"/>
      <c r="T302" s="15"/>
      <c r="U302" s="15"/>
      <c r="V302" s="15"/>
      <c r="W302" s="15"/>
      <c r="X302" s="4"/>
    </row>
    <row r="303" spans="1:24" ht="51.75" thickBot="1">
      <c r="A303" s="50" t="s">
        <v>786</v>
      </c>
      <c r="B303" s="16" t="s">
        <v>787</v>
      </c>
      <c r="C303" s="17" t="s">
        <v>788</v>
      </c>
      <c r="D303" s="17" t="s">
        <v>789</v>
      </c>
      <c r="E303" s="17" t="s">
        <v>790</v>
      </c>
      <c r="F303" s="17" t="s">
        <v>791</v>
      </c>
      <c r="G303" s="17" t="s">
        <v>792</v>
      </c>
      <c r="H303" s="17" t="s">
        <v>793</v>
      </c>
      <c r="I303" s="17" t="s">
        <v>794</v>
      </c>
      <c r="J303" s="18" t="s">
        <v>795</v>
      </c>
      <c r="K303" s="16" t="s">
        <v>796</v>
      </c>
      <c r="L303" s="17" t="s">
        <v>797</v>
      </c>
      <c r="M303" s="17" t="s">
        <v>798</v>
      </c>
      <c r="N303" s="17" t="s">
        <v>799</v>
      </c>
      <c r="O303" s="17" t="s">
        <v>800</v>
      </c>
      <c r="P303" s="17" t="s">
        <v>801</v>
      </c>
      <c r="Q303" s="17" t="s">
        <v>802</v>
      </c>
      <c r="R303" s="17" t="s">
        <v>803</v>
      </c>
      <c r="S303" s="17" t="s">
        <v>804</v>
      </c>
      <c r="T303" s="17" t="s">
        <v>805</v>
      </c>
      <c r="U303" s="17" t="s">
        <v>806</v>
      </c>
      <c r="V303" s="17" t="s">
        <v>807</v>
      </c>
      <c r="W303" s="17" t="s">
        <v>808</v>
      </c>
      <c r="X303" s="18" t="s">
        <v>809</v>
      </c>
    </row>
    <row r="304" spans="1:24" ht="38.25">
      <c r="A304" s="51" t="s">
        <v>810</v>
      </c>
      <c r="B304" s="5">
        <v>1</v>
      </c>
      <c r="C304" s="19" t="s">
        <v>283</v>
      </c>
      <c r="D304" s="19" t="s">
        <v>810</v>
      </c>
      <c r="E304" s="19" t="s">
        <v>284</v>
      </c>
      <c r="F304" s="19" t="s">
        <v>810</v>
      </c>
      <c r="G304" s="19" t="s">
        <v>810</v>
      </c>
      <c r="H304" s="20" t="s">
        <v>814</v>
      </c>
      <c r="I304" s="21">
        <v>30</v>
      </c>
      <c r="J304" s="55"/>
      <c r="K304" s="5">
        <v>1</v>
      </c>
      <c r="L304" s="22"/>
      <c r="M304" s="23"/>
      <c r="N304" s="24">
        <f>IF(M304&gt;0,ROUND(L304/M304,4),0)</f>
        <v>0</v>
      </c>
      <c r="O304" s="25"/>
      <c r="P304" s="26"/>
      <c r="Q304" s="24">
        <f>ROUND(ROUND(N304,4)*(1-O304),4)</f>
        <v>0</v>
      </c>
      <c r="R304" s="24">
        <f>ROUND(ROUND(Q304,4)*(1+P304),4)</f>
        <v>0</v>
      </c>
      <c r="S304" s="24">
        <f>ROUND($I304*Q304,4)</f>
        <v>0</v>
      </c>
      <c r="T304" s="24">
        <f>ROUND($I304*R304,4)</f>
        <v>0</v>
      </c>
      <c r="U304" s="27"/>
      <c r="V304" s="27"/>
      <c r="W304" s="27"/>
      <c r="X304" s="28"/>
    </row>
    <row r="305" spans="1:24" ht="77.25" thickBot="1">
      <c r="A305" s="53" t="s">
        <v>810</v>
      </c>
      <c r="B305" s="9">
        <v>2</v>
      </c>
      <c r="C305" s="39" t="s">
        <v>285</v>
      </c>
      <c r="D305" s="39" t="s">
        <v>286</v>
      </c>
      <c r="E305" s="39" t="s">
        <v>287</v>
      </c>
      <c r="F305" s="39" t="s">
        <v>810</v>
      </c>
      <c r="G305" s="39" t="s">
        <v>810</v>
      </c>
      <c r="H305" s="40" t="s">
        <v>814</v>
      </c>
      <c r="I305" s="41">
        <v>500</v>
      </c>
      <c r="J305" s="57"/>
      <c r="K305" s="9">
        <v>1</v>
      </c>
      <c r="L305" s="42"/>
      <c r="M305" s="43"/>
      <c r="N305" s="44">
        <f>IF(M305&gt;0,ROUND(L305/M305,4),0)</f>
        <v>0</v>
      </c>
      <c r="O305" s="45"/>
      <c r="P305" s="46"/>
      <c r="Q305" s="44">
        <f>ROUND(ROUND(N305,4)*(1-O305),4)</f>
        <v>0</v>
      </c>
      <c r="R305" s="44">
        <f>ROUND(ROUND(Q305,4)*(1+P305),4)</f>
        <v>0</v>
      </c>
      <c r="S305" s="44">
        <f>ROUND($I305*Q305,4)</f>
        <v>0</v>
      </c>
      <c r="T305" s="44">
        <f>ROUND($I305*R305,4)</f>
        <v>0</v>
      </c>
      <c r="U305" s="47"/>
      <c r="V305" s="47"/>
      <c r="W305" s="47"/>
      <c r="X305" s="48"/>
    </row>
    <row r="306" spans="18:20" ht="13.5" thickBot="1">
      <c r="R306" s="58" t="s">
        <v>819</v>
      </c>
      <c r="S306" s="59">
        <f>SUM(S304:S305)</f>
        <v>0</v>
      </c>
      <c r="T306" s="60">
        <f>SUM(T304:T305)</f>
        <v>0</v>
      </c>
    </row>
    <row r="308" ht="13.5" thickBot="1"/>
    <row r="309" spans="1:24" ht="13.5" thickBot="1">
      <c r="A309" s="49" t="s">
        <v>781</v>
      </c>
      <c r="B309" s="54" t="s">
        <v>288</v>
      </c>
      <c r="C309" s="15" t="s">
        <v>289</v>
      </c>
      <c r="D309" s="15"/>
      <c r="E309" s="15"/>
      <c r="F309" s="15"/>
      <c r="G309" s="15"/>
      <c r="H309" s="15" t="s">
        <v>864</v>
      </c>
      <c r="I309" s="15"/>
      <c r="J309" s="4"/>
      <c r="K309" s="3"/>
      <c r="L309" s="15" t="s">
        <v>290</v>
      </c>
      <c r="M309" s="15"/>
      <c r="N309" s="15"/>
      <c r="O309" s="15"/>
      <c r="P309" s="15"/>
      <c r="Q309" s="15"/>
      <c r="R309" s="15"/>
      <c r="S309" s="15"/>
      <c r="T309" s="15"/>
      <c r="U309" s="15"/>
      <c r="V309" s="15"/>
      <c r="W309" s="15"/>
      <c r="X309" s="4"/>
    </row>
    <row r="310" spans="1:24" ht="51.75" thickBot="1">
      <c r="A310" s="50" t="s">
        <v>786</v>
      </c>
      <c r="B310" s="16" t="s">
        <v>787</v>
      </c>
      <c r="C310" s="17" t="s">
        <v>788</v>
      </c>
      <c r="D310" s="17" t="s">
        <v>789</v>
      </c>
      <c r="E310" s="17" t="s">
        <v>790</v>
      </c>
      <c r="F310" s="17" t="s">
        <v>791</v>
      </c>
      <c r="G310" s="17" t="s">
        <v>792</v>
      </c>
      <c r="H310" s="17" t="s">
        <v>793</v>
      </c>
      <c r="I310" s="17" t="s">
        <v>794</v>
      </c>
      <c r="J310" s="18" t="s">
        <v>795</v>
      </c>
      <c r="K310" s="16" t="s">
        <v>796</v>
      </c>
      <c r="L310" s="17" t="s">
        <v>797</v>
      </c>
      <c r="M310" s="17" t="s">
        <v>798</v>
      </c>
      <c r="N310" s="17" t="s">
        <v>799</v>
      </c>
      <c r="O310" s="17" t="s">
        <v>800</v>
      </c>
      <c r="P310" s="17" t="s">
        <v>801</v>
      </c>
      <c r="Q310" s="17" t="s">
        <v>802</v>
      </c>
      <c r="R310" s="17" t="s">
        <v>803</v>
      </c>
      <c r="S310" s="17" t="s">
        <v>804</v>
      </c>
      <c r="T310" s="17" t="s">
        <v>805</v>
      </c>
      <c r="U310" s="17" t="s">
        <v>806</v>
      </c>
      <c r="V310" s="17" t="s">
        <v>807</v>
      </c>
      <c r="W310" s="17" t="s">
        <v>808</v>
      </c>
      <c r="X310" s="18" t="s">
        <v>809</v>
      </c>
    </row>
    <row r="311" spans="1:24" ht="51.75" thickBot="1">
      <c r="A311" s="71" t="s">
        <v>810</v>
      </c>
      <c r="B311" s="72">
        <v>1</v>
      </c>
      <c r="C311" s="61" t="s">
        <v>291</v>
      </c>
      <c r="D311" s="61" t="s">
        <v>292</v>
      </c>
      <c r="E311" s="61" t="s">
        <v>293</v>
      </c>
      <c r="F311" s="61" t="s">
        <v>810</v>
      </c>
      <c r="G311" s="61" t="s">
        <v>810</v>
      </c>
      <c r="H311" s="62" t="s">
        <v>814</v>
      </c>
      <c r="I311" s="63">
        <v>2</v>
      </c>
      <c r="J311" s="73"/>
      <c r="K311" s="72">
        <v>1</v>
      </c>
      <c r="L311" s="64"/>
      <c r="M311" s="65"/>
      <c r="N311" s="66">
        <f>IF(M311&gt;0,ROUND(L311/M311,4),0)</f>
        <v>0</v>
      </c>
      <c r="O311" s="67"/>
      <c r="P311" s="68"/>
      <c r="Q311" s="66">
        <f>ROUND(ROUND(N311,4)*(1-O311),4)</f>
        <v>0</v>
      </c>
      <c r="R311" s="66">
        <f>ROUND(ROUND(Q311,4)*(1+P311),4)</f>
        <v>0</v>
      </c>
      <c r="S311" s="66">
        <f>ROUND($I311*Q311,4)</f>
        <v>0</v>
      </c>
      <c r="T311" s="66">
        <f>ROUND($I311*R311,4)</f>
        <v>0</v>
      </c>
      <c r="U311" s="69"/>
      <c r="V311" s="69"/>
      <c r="W311" s="69"/>
      <c r="X311" s="70"/>
    </row>
    <row r="312" spans="18:20" ht="13.5" thickBot="1">
      <c r="R312" s="58" t="s">
        <v>819</v>
      </c>
      <c r="S312" s="59">
        <f>SUM(S311:S311)</f>
        <v>0</v>
      </c>
      <c r="T312" s="60">
        <f>SUM(T311:T311)</f>
        <v>0</v>
      </c>
    </row>
    <row r="314" ht="13.5" thickBot="1"/>
    <row r="315" spans="1:24" ht="13.5" thickBot="1">
      <c r="A315" s="49" t="s">
        <v>781</v>
      </c>
      <c r="B315" s="54" t="s">
        <v>294</v>
      </c>
      <c r="C315" s="15" t="s">
        <v>295</v>
      </c>
      <c r="D315" s="15"/>
      <c r="E315" s="15"/>
      <c r="F315" s="15"/>
      <c r="G315" s="15"/>
      <c r="H315" s="15" t="s">
        <v>784</v>
      </c>
      <c r="I315" s="15"/>
      <c r="J315" s="4"/>
      <c r="K315" s="3"/>
      <c r="L315" s="15" t="s">
        <v>296</v>
      </c>
      <c r="M315" s="15"/>
      <c r="N315" s="15"/>
      <c r="O315" s="15"/>
      <c r="P315" s="15"/>
      <c r="Q315" s="15"/>
      <c r="R315" s="15"/>
      <c r="S315" s="15"/>
      <c r="T315" s="15"/>
      <c r="U315" s="15"/>
      <c r="V315" s="15"/>
      <c r="W315" s="15"/>
      <c r="X315" s="4"/>
    </row>
    <row r="316" spans="1:24" ht="51.75" thickBot="1">
      <c r="A316" s="50" t="s">
        <v>786</v>
      </c>
      <c r="B316" s="16" t="s">
        <v>787</v>
      </c>
      <c r="C316" s="17" t="s">
        <v>788</v>
      </c>
      <c r="D316" s="17" t="s">
        <v>789</v>
      </c>
      <c r="E316" s="17" t="s">
        <v>790</v>
      </c>
      <c r="F316" s="17" t="s">
        <v>791</v>
      </c>
      <c r="G316" s="17" t="s">
        <v>792</v>
      </c>
      <c r="H316" s="17" t="s">
        <v>793</v>
      </c>
      <c r="I316" s="17" t="s">
        <v>794</v>
      </c>
      <c r="J316" s="18" t="s">
        <v>795</v>
      </c>
      <c r="K316" s="16" t="s">
        <v>796</v>
      </c>
      <c r="L316" s="17" t="s">
        <v>797</v>
      </c>
      <c r="M316" s="17" t="s">
        <v>798</v>
      </c>
      <c r="N316" s="17" t="s">
        <v>799</v>
      </c>
      <c r="O316" s="17" t="s">
        <v>800</v>
      </c>
      <c r="P316" s="17" t="s">
        <v>801</v>
      </c>
      <c r="Q316" s="17" t="s">
        <v>802</v>
      </c>
      <c r="R316" s="17" t="s">
        <v>803</v>
      </c>
      <c r="S316" s="17" t="s">
        <v>804</v>
      </c>
      <c r="T316" s="17" t="s">
        <v>805</v>
      </c>
      <c r="U316" s="17" t="s">
        <v>806</v>
      </c>
      <c r="V316" s="17" t="s">
        <v>807</v>
      </c>
      <c r="W316" s="17" t="s">
        <v>808</v>
      </c>
      <c r="X316" s="18" t="s">
        <v>809</v>
      </c>
    </row>
    <row r="317" spans="1:24" ht="102">
      <c r="A317" s="51" t="s">
        <v>810</v>
      </c>
      <c r="B317" s="5">
        <v>1</v>
      </c>
      <c r="C317" s="19" t="s">
        <v>297</v>
      </c>
      <c r="D317" s="19" t="s">
        <v>298</v>
      </c>
      <c r="E317" s="19" t="s">
        <v>299</v>
      </c>
      <c r="F317" s="19" t="s">
        <v>810</v>
      </c>
      <c r="G317" s="19" t="s">
        <v>810</v>
      </c>
      <c r="H317" s="20" t="s">
        <v>814</v>
      </c>
      <c r="I317" s="21">
        <v>5</v>
      </c>
      <c r="J317" s="55"/>
      <c r="K317" s="5">
        <v>1</v>
      </c>
      <c r="L317" s="22"/>
      <c r="M317" s="23"/>
      <c r="N317" s="24">
        <f>IF(M317&gt;0,ROUND(L317/M317,4),0)</f>
        <v>0</v>
      </c>
      <c r="O317" s="25"/>
      <c r="P317" s="26"/>
      <c r="Q317" s="24">
        <f>ROUND(ROUND(N317,4)*(1-O317),4)</f>
        <v>0</v>
      </c>
      <c r="R317" s="24">
        <f>ROUND(ROUND(Q317,4)*(1+P317),4)</f>
        <v>0</v>
      </c>
      <c r="S317" s="24">
        <f aca="true" t="shared" si="47" ref="S317:T319">ROUND($I317*Q317,4)</f>
        <v>0</v>
      </c>
      <c r="T317" s="24">
        <f t="shared" si="47"/>
        <v>0</v>
      </c>
      <c r="U317" s="27"/>
      <c r="V317" s="27"/>
      <c r="W317" s="27"/>
      <c r="X317" s="28"/>
    </row>
    <row r="318" spans="1:24" ht="102">
      <c r="A318" s="52" t="s">
        <v>810</v>
      </c>
      <c r="B318" s="7">
        <v>2</v>
      </c>
      <c r="C318" s="29" t="s">
        <v>300</v>
      </c>
      <c r="D318" s="29" t="s">
        <v>301</v>
      </c>
      <c r="E318" s="29" t="s">
        <v>302</v>
      </c>
      <c r="F318" s="29" t="s">
        <v>810</v>
      </c>
      <c r="G318" s="29" t="s">
        <v>810</v>
      </c>
      <c r="H318" s="30" t="s">
        <v>814</v>
      </c>
      <c r="I318" s="31">
        <v>20</v>
      </c>
      <c r="J318" s="56"/>
      <c r="K318" s="7">
        <v>1</v>
      </c>
      <c r="L318" s="32"/>
      <c r="M318" s="33"/>
      <c r="N318" s="34">
        <f>IF(M318&gt;0,ROUND(L318/M318,4),0)</f>
        <v>0</v>
      </c>
      <c r="O318" s="35"/>
      <c r="P318" s="36"/>
      <c r="Q318" s="34">
        <f>ROUND(ROUND(N318,4)*(1-O318),4)</f>
        <v>0</v>
      </c>
      <c r="R318" s="34">
        <f>ROUND(ROUND(Q318,4)*(1+P318),4)</f>
        <v>0</v>
      </c>
      <c r="S318" s="34">
        <f t="shared" si="47"/>
        <v>0</v>
      </c>
      <c r="T318" s="34">
        <f t="shared" si="47"/>
        <v>0</v>
      </c>
      <c r="U318" s="37"/>
      <c r="V318" s="37"/>
      <c r="W318" s="37"/>
      <c r="X318" s="38"/>
    </row>
    <row r="319" spans="1:24" ht="90" thickBot="1">
      <c r="A319" s="53" t="s">
        <v>810</v>
      </c>
      <c r="B319" s="9">
        <v>3</v>
      </c>
      <c r="C319" s="39" t="s">
        <v>303</v>
      </c>
      <c r="D319" s="39" t="s">
        <v>304</v>
      </c>
      <c r="E319" s="39" t="s">
        <v>305</v>
      </c>
      <c r="F319" s="39" t="s">
        <v>810</v>
      </c>
      <c r="G319" s="39" t="s">
        <v>810</v>
      </c>
      <c r="H319" s="40" t="s">
        <v>814</v>
      </c>
      <c r="I319" s="41">
        <v>15</v>
      </c>
      <c r="J319" s="57"/>
      <c r="K319" s="9">
        <v>1</v>
      </c>
      <c r="L319" s="42"/>
      <c r="M319" s="43"/>
      <c r="N319" s="44">
        <f>IF(M319&gt;0,ROUND(L319/M319,4),0)</f>
        <v>0</v>
      </c>
      <c r="O319" s="45"/>
      <c r="P319" s="46"/>
      <c r="Q319" s="44">
        <f>ROUND(ROUND(N319,4)*(1-O319),4)</f>
        <v>0</v>
      </c>
      <c r="R319" s="44">
        <f>ROUND(ROUND(Q319,4)*(1+P319),4)</f>
        <v>0</v>
      </c>
      <c r="S319" s="44">
        <f t="shared" si="47"/>
        <v>0</v>
      </c>
      <c r="T319" s="44">
        <f t="shared" si="47"/>
        <v>0</v>
      </c>
      <c r="U319" s="47"/>
      <c r="V319" s="47"/>
      <c r="W319" s="47"/>
      <c r="X319" s="48"/>
    </row>
    <row r="320" spans="18:20" ht="13.5" thickBot="1">
      <c r="R320" s="58" t="s">
        <v>819</v>
      </c>
      <c r="S320" s="59">
        <f>SUM(S317:S319)</f>
        <v>0</v>
      </c>
      <c r="T320" s="60">
        <f>SUM(T317:T319)</f>
        <v>0</v>
      </c>
    </row>
    <row r="322" ht="13.5" thickBot="1"/>
    <row r="323" spans="1:24" ht="13.5" thickBot="1">
      <c r="A323" s="49" t="s">
        <v>781</v>
      </c>
      <c r="B323" s="54" t="s">
        <v>306</v>
      </c>
      <c r="C323" s="15" t="s">
        <v>307</v>
      </c>
      <c r="D323" s="15"/>
      <c r="E323" s="15"/>
      <c r="F323" s="15"/>
      <c r="G323" s="15"/>
      <c r="H323" s="15" t="s">
        <v>784</v>
      </c>
      <c r="I323" s="15"/>
      <c r="J323" s="4"/>
      <c r="K323" s="3"/>
      <c r="L323" s="15" t="s">
        <v>308</v>
      </c>
      <c r="M323" s="15"/>
      <c r="N323" s="15"/>
      <c r="O323" s="15"/>
      <c r="P323" s="15"/>
      <c r="Q323" s="15"/>
      <c r="R323" s="15"/>
      <c r="S323" s="15"/>
      <c r="T323" s="15"/>
      <c r="U323" s="15"/>
      <c r="V323" s="15"/>
      <c r="W323" s="15"/>
      <c r="X323" s="4"/>
    </row>
    <row r="324" spans="1:24" ht="51.75" thickBot="1">
      <c r="A324" s="50" t="s">
        <v>786</v>
      </c>
      <c r="B324" s="16" t="s">
        <v>787</v>
      </c>
      <c r="C324" s="17" t="s">
        <v>788</v>
      </c>
      <c r="D324" s="17" t="s">
        <v>789</v>
      </c>
      <c r="E324" s="17" t="s">
        <v>790</v>
      </c>
      <c r="F324" s="17" t="s">
        <v>791</v>
      </c>
      <c r="G324" s="17" t="s">
        <v>792</v>
      </c>
      <c r="H324" s="17" t="s">
        <v>793</v>
      </c>
      <c r="I324" s="17" t="s">
        <v>794</v>
      </c>
      <c r="J324" s="18" t="s">
        <v>795</v>
      </c>
      <c r="K324" s="16" t="s">
        <v>796</v>
      </c>
      <c r="L324" s="17" t="s">
        <v>797</v>
      </c>
      <c r="M324" s="17" t="s">
        <v>798</v>
      </c>
      <c r="N324" s="17" t="s">
        <v>799</v>
      </c>
      <c r="O324" s="17" t="s">
        <v>800</v>
      </c>
      <c r="P324" s="17" t="s">
        <v>801</v>
      </c>
      <c r="Q324" s="17" t="s">
        <v>802</v>
      </c>
      <c r="R324" s="17" t="s">
        <v>803</v>
      </c>
      <c r="S324" s="17" t="s">
        <v>804</v>
      </c>
      <c r="T324" s="17" t="s">
        <v>805</v>
      </c>
      <c r="U324" s="17" t="s">
        <v>806</v>
      </c>
      <c r="V324" s="17" t="s">
        <v>807</v>
      </c>
      <c r="W324" s="17" t="s">
        <v>808</v>
      </c>
      <c r="X324" s="18" t="s">
        <v>809</v>
      </c>
    </row>
    <row r="325" spans="1:24" ht="51">
      <c r="A325" s="51" t="s">
        <v>810</v>
      </c>
      <c r="B325" s="5">
        <v>1</v>
      </c>
      <c r="C325" s="19" t="s">
        <v>309</v>
      </c>
      <c r="D325" s="19" t="s">
        <v>310</v>
      </c>
      <c r="E325" s="19" t="s">
        <v>311</v>
      </c>
      <c r="F325" s="19" t="s">
        <v>810</v>
      </c>
      <c r="G325" s="19" t="s">
        <v>810</v>
      </c>
      <c r="H325" s="20" t="s">
        <v>814</v>
      </c>
      <c r="I325" s="21">
        <v>96</v>
      </c>
      <c r="J325" s="55"/>
      <c r="K325" s="5">
        <v>1</v>
      </c>
      <c r="L325" s="22"/>
      <c r="M325" s="23"/>
      <c r="N325" s="24">
        <f>IF(M325&gt;0,ROUND(L325/M325,4),0)</f>
        <v>0</v>
      </c>
      <c r="O325" s="25"/>
      <c r="P325" s="26"/>
      <c r="Q325" s="24">
        <f>ROUND(ROUND(N325,4)*(1-O325),4)</f>
        <v>0</v>
      </c>
      <c r="R325" s="24">
        <f>ROUND(ROUND(Q325,4)*(1+P325),4)</f>
        <v>0</v>
      </c>
      <c r="S325" s="24">
        <f aca="true" t="shared" si="48" ref="S325:T329">ROUND($I325*Q325,4)</f>
        <v>0</v>
      </c>
      <c r="T325" s="24">
        <f t="shared" si="48"/>
        <v>0</v>
      </c>
      <c r="U325" s="27"/>
      <c r="V325" s="27"/>
      <c r="W325" s="27"/>
      <c r="X325" s="28"/>
    </row>
    <row r="326" spans="1:24" ht="89.25">
      <c r="A326" s="52" t="s">
        <v>810</v>
      </c>
      <c r="B326" s="7">
        <v>2</v>
      </c>
      <c r="C326" s="29" t="s">
        <v>312</v>
      </c>
      <c r="D326" s="29" t="s">
        <v>313</v>
      </c>
      <c r="E326" s="29" t="s">
        <v>311</v>
      </c>
      <c r="F326" s="29" t="s">
        <v>810</v>
      </c>
      <c r="G326" s="29" t="s">
        <v>810</v>
      </c>
      <c r="H326" s="30" t="s">
        <v>814</v>
      </c>
      <c r="I326" s="31">
        <v>60</v>
      </c>
      <c r="J326" s="56"/>
      <c r="K326" s="7">
        <v>1</v>
      </c>
      <c r="L326" s="32"/>
      <c r="M326" s="33"/>
      <c r="N326" s="34">
        <f>IF(M326&gt;0,ROUND(L326/M326,4),0)</f>
        <v>0</v>
      </c>
      <c r="O326" s="35"/>
      <c r="P326" s="36"/>
      <c r="Q326" s="34">
        <f>ROUND(ROUND(N326,4)*(1-O326),4)</f>
        <v>0</v>
      </c>
      <c r="R326" s="34">
        <f>ROUND(ROUND(Q326,4)*(1+P326),4)</f>
        <v>0</v>
      </c>
      <c r="S326" s="34">
        <f t="shared" si="48"/>
        <v>0</v>
      </c>
      <c r="T326" s="34">
        <f t="shared" si="48"/>
        <v>0</v>
      </c>
      <c r="U326" s="37"/>
      <c r="V326" s="37"/>
      <c r="W326" s="37"/>
      <c r="X326" s="38"/>
    </row>
    <row r="327" spans="1:24" ht="38.25">
      <c r="A327" s="52" t="s">
        <v>810</v>
      </c>
      <c r="B327" s="7">
        <v>3</v>
      </c>
      <c r="C327" s="29" t="s">
        <v>314</v>
      </c>
      <c r="D327" s="29" t="s">
        <v>315</v>
      </c>
      <c r="E327" s="29" t="s">
        <v>311</v>
      </c>
      <c r="F327" s="29" t="s">
        <v>810</v>
      </c>
      <c r="G327" s="29" t="s">
        <v>810</v>
      </c>
      <c r="H327" s="30" t="s">
        <v>814</v>
      </c>
      <c r="I327" s="31">
        <v>12</v>
      </c>
      <c r="J327" s="56"/>
      <c r="K327" s="7">
        <v>1</v>
      </c>
      <c r="L327" s="32"/>
      <c r="M327" s="33"/>
      <c r="N327" s="34">
        <f>IF(M327&gt;0,ROUND(L327/M327,4),0)</f>
        <v>0</v>
      </c>
      <c r="O327" s="35"/>
      <c r="P327" s="36"/>
      <c r="Q327" s="34">
        <f>ROUND(ROUND(N327,4)*(1-O327),4)</f>
        <v>0</v>
      </c>
      <c r="R327" s="34">
        <f>ROUND(ROUND(Q327,4)*(1+P327),4)</f>
        <v>0</v>
      </c>
      <c r="S327" s="34">
        <f t="shared" si="48"/>
        <v>0</v>
      </c>
      <c r="T327" s="34">
        <f t="shared" si="48"/>
        <v>0</v>
      </c>
      <c r="U327" s="37"/>
      <c r="V327" s="37"/>
      <c r="W327" s="37"/>
      <c r="X327" s="38"/>
    </row>
    <row r="328" spans="1:24" ht="76.5">
      <c r="A328" s="52" t="s">
        <v>810</v>
      </c>
      <c r="B328" s="7">
        <v>4</v>
      </c>
      <c r="C328" s="29" t="s">
        <v>316</v>
      </c>
      <c r="D328" s="29" t="s">
        <v>317</v>
      </c>
      <c r="E328" s="29" t="s">
        <v>311</v>
      </c>
      <c r="F328" s="29" t="s">
        <v>810</v>
      </c>
      <c r="G328" s="29" t="s">
        <v>810</v>
      </c>
      <c r="H328" s="30" t="s">
        <v>814</v>
      </c>
      <c r="I328" s="31">
        <v>12</v>
      </c>
      <c r="J328" s="56"/>
      <c r="K328" s="7">
        <v>1</v>
      </c>
      <c r="L328" s="32"/>
      <c r="M328" s="33"/>
      <c r="N328" s="34">
        <f>IF(M328&gt;0,ROUND(L328/M328,4),0)</f>
        <v>0</v>
      </c>
      <c r="O328" s="35"/>
      <c r="P328" s="36"/>
      <c r="Q328" s="34">
        <f>ROUND(ROUND(N328,4)*(1-O328),4)</f>
        <v>0</v>
      </c>
      <c r="R328" s="34">
        <f>ROUND(ROUND(Q328,4)*(1+P328),4)</f>
        <v>0</v>
      </c>
      <c r="S328" s="34">
        <f t="shared" si="48"/>
        <v>0</v>
      </c>
      <c r="T328" s="34">
        <f t="shared" si="48"/>
        <v>0</v>
      </c>
      <c r="U328" s="37"/>
      <c r="V328" s="37"/>
      <c r="W328" s="37"/>
      <c r="X328" s="38"/>
    </row>
    <row r="329" spans="1:24" ht="77.25" thickBot="1">
      <c r="A329" s="53" t="s">
        <v>810</v>
      </c>
      <c r="B329" s="9">
        <v>5</v>
      </c>
      <c r="C329" s="39" t="s">
        <v>318</v>
      </c>
      <c r="D329" s="39" t="s">
        <v>319</v>
      </c>
      <c r="E329" s="39" t="s">
        <v>311</v>
      </c>
      <c r="F329" s="39" t="s">
        <v>810</v>
      </c>
      <c r="G329" s="39" t="s">
        <v>810</v>
      </c>
      <c r="H329" s="40" t="s">
        <v>814</v>
      </c>
      <c r="I329" s="41">
        <v>60</v>
      </c>
      <c r="J329" s="57"/>
      <c r="K329" s="9">
        <v>1</v>
      </c>
      <c r="L329" s="42"/>
      <c r="M329" s="43"/>
      <c r="N329" s="44">
        <f>IF(M329&gt;0,ROUND(L329/M329,4),0)</f>
        <v>0</v>
      </c>
      <c r="O329" s="45"/>
      <c r="P329" s="46"/>
      <c r="Q329" s="44">
        <f>ROUND(ROUND(N329,4)*(1-O329),4)</f>
        <v>0</v>
      </c>
      <c r="R329" s="44">
        <f>ROUND(ROUND(Q329,4)*(1+P329),4)</f>
        <v>0</v>
      </c>
      <c r="S329" s="44">
        <f t="shared" si="48"/>
        <v>0</v>
      </c>
      <c r="T329" s="44">
        <f t="shared" si="48"/>
        <v>0</v>
      </c>
      <c r="U329" s="47"/>
      <c r="V329" s="47"/>
      <c r="W329" s="47"/>
      <c r="X329" s="48"/>
    </row>
    <row r="330" spans="18:20" ht="13.5" thickBot="1">
      <c r="R330" s="58" t="s">
        <v>819</v>
      </c>
      <c r="S330" s="59">
        <f>SUM(S325:S329)</f>
        <v>0</v>
      </c>
      <c r="T330" s="60">
        <f>SUM(T325:T329)</f>
        <v>0</v>
      </c>
    </row>
    <row r="332" ht="13.5" thickBot="1"/>
    <row r="333" spans="1:24" ht="13.5" thickBot="1">
      <c r="A333" s="49" t="s">
        <v>781</v>
      </c>
      <c r="B333" s="54" t="s">
        <v>320</v>
      </c>
      <c r="C333" s="15" t="s">
        <v>321</v>
      </c>
      <c r="D333" s="15"/>
      <c r="E333" s="15"/>
      <c r="F333" s="15"/>
      <c r="G333" s="15"/>
      <c r="H333" s="15" t="s">
        <v>864</v>
      </c>
      <c r="I333" s="15"/>
      <c r="J333" s="4"/>
      <c r="K333" s="3"/>
      <c r="L333" s="15" t="s">
        <v>322</v>
      </c>
      <c r="M333" s="15"/>
      <c r="N333" s="15"/>
      <c r="O333" s="15"/>
      <c r="P333" s="15"/>
      <c r="Q333" s="15"/>
      <c r="R333" s="15"/>
      <c r="S333" s="15"/>
      <c r="T333" s="15"/>
      <c r="U333" s="15"/>
      <c r="V333" s="15"/>
      <c r="W333" s="15"/>
      <c r="X333" s="4"/>
    </row>
    <row r="334" spans="1:24" ht="51.75" thickBot="1">
      <c r="A334" s="50" t="s">
        <v>786</v>
      </c>
      <c r="B334" s="16" t="s">
        <v>787</v>
      </c>
      <c r="C334" s="17" t="s">
        <v>788</v>
      </c>
      <c r="D334" s="17" t="s">
        <v>789</v>
      </c>
      <c r="E334" s="17" t="s">
        <v>790</v>
      </c>
      <c r="F334" s="17" t="s">
        <v>791</v>
      </c>
      <c r="G334" s="17" t="s">
        <v>792</v>
      </c>
      <c r="H334" s="17" t="s">
        <v>793</v>
      </c>
      <c r="I334" s="17" t="s">
        <v>794</v>
      </c>
      <c r="J334" s="18" t="s">
        <v>795</v>
      </c>
      <c r="K334" s="16" t="s">
        <v>796</v>
      </c>
      <c r="L334" s="17" t="s">
        <v>797</v>
      </c>
      <c r="M334" s="17" t="s">
        <v>798</v>
      </c>
      <c r="N334" s="17" t="s">
        <v>799</v>
      </c>
      <c r="O334" s="17" t="s">
        <v>800</v>
      </c>
      <c r="P334" s="17" t="s">
        <v>801</v>
      </c>
      <c r="Q334" s="17" t="s">
        <v>802</v>
      </c>
      <c r="R334" s="17" t="s">
        <v>803</v>
      </c>
      <c r="S334" s="17" t="s">
        <v>804</v>
      </c>
      <c r="T334" s="17" t="s">
        <v>805</v>
      </c>
      <c r="U334" s="17" t="s">
        <v>806</v>
      </c>
      <c r="V334" s="17" t="s">
        <v>807</v>
      </c>
      <c r="W334" s="17" t="s">
        <v>808</v>
      </c>
      <c r="X334" s="18" t="s">
        <v>809</v>
      </c>
    </row>
    <row r="335" spans="1:24" ht="51">
      <c r="A335" s="51" t="s">
        <v>810</v>
      </c>
      <c r="B335" s="5">
        <v>1</v>
      </c>
      <c r="C335" s="19" t="s">
        <v>323</v>
      </c>
      <c r="D335" s="19" t="s">
        <v>324</v>
      </c>
      <c r="E335" s="19" t="s">
        <v>325</v>
      </c>
      <c r="F335" s="19" t="s">
        <v>810</v>
      </c>
      <c r="G335" s="19" t="s">
        <v>810</v>
      </c>
      <c r="H335" s="20" t="s">
        <v>814</v>
      </c>
      <c r="I335" s="21">
        <v>10</v>
      </c>
      <c r="J335" s="55"/>
      <c r="K335" s="5">
        <v>1</v>
      </c>
      <c r="L335" s="22"/>
      <c r="M335" s="23"/>
      <c r="N335" s="24">
        <f>IF(M335&gt;0,ROUND(L335/M335,4),0)</f>
        <v>0</v>
      </c>
      <c r="O335" s="25"/>
      <c r="P335" s="26"/>
      <c r="Q335" s="24">
        <f>ROUND(ROUND(N335,4)*(1-O335),4)</f>
        <v>0</v>
      </c>
      <c r="R335" s="24">
        <f>ROUND(ROUND(Q335,4)*(1+P335),4)</f>
        <v>0</v>
      </c>
      <c r="S335" s="24">
        <f aca="true" t="shared" si="49" ref="S335:T338">ROUND($I335*Q335,4)</f>
        <v>0</v>
      </c>
      <c r="T335" s="24">
        <f t="shared" si="49"/>
        <v>0</v>
      </c>
      <c r="U335" s="27"/>
      <c r="V335" s="27"/>
      <c r="W335" s="27"/>
      <c r="X335" s="28"/>
    </row>
    <row r="336" spans="1:24" ht="51">
      <c r="A336" s="52" t="s">
        <v>810</v>
      </c>
      <c r="B336" s="7">
        <v>2</v>
      </c>
      <c r="C336" s="29" t="s">
        <v>323</v>
      </c>
      <c r="D336" s="29" t="s">
        <v>326</v>
      </c>
      <c r="E336" s="29" t="s">
        <v>327</v>
      </c>
      <c r="F336" s="29" t="s">
        <v>810</v>
      </c>
      <c r="G336" s="29" t="s">
        <v>810</v>
      </c>
      <c r="H336" s="30" t="s">
        <v>814</v>
      </c>
      <c r="I336" s="31">
        <v>3</v>
      </c>
      <c r="J336" s="56"/>
      <c r="K336" s="7">
        <v>1</v>
      </c>
      <c r="L336" s="32"/>
      <c r="M336" s="33"/>
      <c r="N336" s="34">
        <f>IF(M336&gt;0,ROUND(L336/M336,4),0)</f>
        <v>0</v>
      </c>
      <c r="O336" s="35"/>
      <c r="P336" s="36"/>
      <c r="Q336" s="34">
        <f>ROUND(ROUND(N336,4)*(1-O336),4)</f>
        <v>0</v>
      </c>
      <c r="R336" s="34">
        <f>ROUND(ROUND(Q336,4)*(1+P336),4)</f>
        <v>0</v>
      </c>
      <c r="S336" s="34">
        <f t="shared" si="49"/>
        <v>0</v>
      </c>
      <c r="T336" s="34">
        <f t="shared" si="49"/>
        <v>0</v>
      </c>
      <c r="U336" s="37"/>
      <c r="V336" s="37"/>
      <c r="W336" s="37"/>
      <c r="X336" s="38"/>
    </row>
    <row r="337" spans="1:24" ht="51">
      <c r="A337" s="52" t="s">
        <v>810</v>
      </c>
      <c r="B337" s="7">
        <v>3</v>
      </c>
      <c r="C337" s="29" t="s">
        <v>323</v>
      </c>
      <c r="D337" s="29" t="s">
        <v>328</v>
      </c>
      <c r="E337" s="29" t="s">
        <v>329</v>
      </c>
      <c r="F337" s="29" t="s">
        <v>810</v>
      </c>
      <c r="G337" s="29" t="s">
        <v>810</v>
      </c>
      <c r="H337" s="30" t="s">
        <v>814</v>
      </c>
      <c r="I337" s="31">
        <v>3</v>
      </c>
      <c r="J337" s="56"/>
      <c r="K337" s="7">
        <v>1</v>
      </c>
      <c r="L337" s="32"/>
      <c r="M337" s="33"/>
      <c r="N337" s="34">
        <f>IF(M337&gt;0,ROUND(L337/M337,4),0)</f>
        <v>0</v>
      </c>
      <c r="O337" s="35"/>
      <c r="P337" s="36"/>
      <c r="Q337" s="34">
        <f>ROUND(ROUND(N337,4)*(1-O337),4)</f>
        <v>0</v>
      </c>
      <c r="R337" s="34">
        <f>ROUND(ROUND(Q337,4)*(1+P337),4)</f>
        <v>0</v>
      </c>
      <c r="S337" s="34">
        <f t="shared" si="49"/>
        <v>0</v>
      </c>
      <c r="T337" s="34">
        <f t="shared" si="49"/>
        <v>0</v>
      </c>
      <c r="U337" s="37"/>
      <c r="V337" s="37"/>
      <c r="W337" s="37"/>
      <c r="X337" s="38"/>
    </row>
    <row r="338" spans="1:24" ht="51.75" thickBot="1">
      <c r="A338" s="53" t="s">
        <v>810</v>
      </c>
      <c r="B338" s="9">
        <v>4</v>
      </c>
      <c r="C338" s="39" t="s">
        <v>323</v>
      </c>
      <c r="D338" s="39" t="s">
        <v>330</v>
      </c>
      <c r="E338" s="39" t="s">
        <v>331</v>
      </c>
      <c r="F338" s="39" t="s">
        <v>810</v>
      </c>
      <c r="G338" s="39" t="s">
        <v>810</v>
      </c>
      <c r="H338" s="40" t="s">
        <v>814</v>
      </c>
      <c r="I338" s="41">
        <v>100</v>
      </c>
      <c r="J338" s="57"/>
      <c r="K338" s="9">
        <v>1</v>
      </c>
      <c r="L338" s="42"/>
      <c r="M338" s="43"/>
      <c r="N338" s="44">
        <f>IF(M338&gt;0,ROUND(L338/M338,4),0)</f>
        <v>0</v>
      </c>
      <c r="O338" s="45"/>
      <c r="P338" s="46"/>
      <c r="Q338" s="44">
        <f>ROUND(ROUND(N338,4)*(1-O338),4)</f>
        <v>0</v>
      </c>
      <c r="R338" s="44">
        <f>ROUND(ROUND(Q338,4)*(1+P338),4)</f>
        <v>0</v>
      </c>
      <c r="S338" s="44">
        <f t="shared" si="49"/>
        <v>0</v>
      </c>
      <c r="T338" s="44">
        <f t="shared" si="49"/>
        <v>0</v>
      </c>
      <c r="U338" s="47"/>
      <c r="V338" s="47"/>
      <c r="W338" s="47"/>
      <c r="X338" s="48"/>
    </row>
    <row r="339" spans="18:20" ht="13.5" thickBot="1">
      <c r="R339" s="58" t="s">
        <v>819</v>
      </c>
      <c r="S339" s="59">
        <f>SUM(S335:S338)</f>
        <v>0</v>
      </c>
      <c r="T339" s="60">
        <f>SUM(T335:T338)</f>
        <v>0</v>
      </c>
    </row>
    <row r="341" ht="13.5" thickBot="1"/>
    <row r="342" spans="1:24" ht="13.5" thickBot="1">
      <c r="A342" s="49" t="s">
        <v>781</v>
      </c>
      <c r="B342" s="54" t="s">
        <v>332</v>
      </c>
      <c r="C342" s="15" t="s">
        <v>333</v>
      </c>
      <c r="D342" s="15"/>
      <c r="E342" s="15"/>
      <c r="F342" s="15"/>
      <c r="G342" s="15"/>
      <c r="H342" s="15" t="s">
        <v>784</v>
      </c>
      <c r="I342" s="15"/>
      <c r="J342" s="4"/>
      <c r="K342" s="3"/>
      <c r="L342" s="15" t="s">
        <v>334</v>
      </c>
      <c r="M342" s="15"/>
      <c r="N342" s="15"/>
      <c r="O342" s="15"/>
      <c r="P342" s="15"/>
      <c r="Q342" s="15"/>
      <c r="R342" s="15"/>
      <c r="S342" s="15"/>
      <c r="T342" s="15"/>
      <c r="U342" s="15"/>
      <c r="V342" s="15"/>
      <c r="W342" s="15"/>
      <c r="X342" s="4"/>
    </row>
    <row r="343" spans="1:24" ht="51.75" thickBot="1">
      <c r="A343" s="50" t="s">
        <v>786</v>
      </c>
      <c r="B343" s="16" t="s">
        <v>787</v>
      </c>
      <c r="C343" s="17" t="s">
        <v>788</v>
      </c>
      <c r="D343" s="17" t="s">
        <v>789</v>
      </c>
      <c r="E343" s="17" t="s">
        <v>790</v>
      </c>
      <c r="F343" s="17" t="s">
        <v>791</v>
      </c>
      <c r="G343" s="17" t="s">
        <v>792</v>
      </c>
      <c r="H343" s="17" t="s">
        <v>793</v>
      </c>
      <c r="I343" s="17" t="s">
        <v>794</v>
      </c>
      <c r="J343" s="18" t="s">
        <v>795</v>
      </c>
      <c r="K343" s="16" t="s">
        <v>796</v>
      </c>
      <c r="L343" s="17" t="s">
        <v>797</v>
      </c>
      <c r="M343" s="17" t="s">
        <v>798</v>
      </c>
      <c r="N343" s="17" t="s">
        <v>799</v>
      </c>
      <c r="O343" s="17" t="s">
        <v>800</v>
      </c>
      <c r="P343" s="17" t="s">
        <v>801</v>
      </c>
      <c r="Q343" s="17" t="s">
        <v>802</v>
      </c>
      <c r="R343" s="17" t="s">
        <v>803</v>
      </c>
      <c r="S343" s="17" t="s">
        <v>804</v>
      </c>
      <c r="T343" s="17" t="s">
        <v>805</v>
      </c>
      <c r="U343" s="17" t="s">
        <v>806</v>
      </c>
      <c r="V343" s="17" t="s">
        <v>807</v>
      </c>
      <c r="W343" s="17" t="s">
        <v>808</v>
      </c>
      <c r="X343" s="18" t="s">
        <v>809</v>
      </c>
    </row>
    <row r="344" spans="1:24" ht="12.75">
      <c r="A344" s="51" t="s">
        <v>810</v>
      </c>
      <c r="B344" s="5">
        <v>1</v>
      </c>
      <c r="C344" s="19" t="s">
        <v>335</v>
      </c>
      <c r="D344" s="19" t="s">
        <v>336</v>
      </c>
      <c r="E344" s="19" t="s">
        <v>337</v>
      </c>
      <c r="F344" s="19" t="s">
        <v>810</v>
      </c>
      <c r="G344" s="19" t="s">
        <v>810</v>
      </c>
      <c r="H344" s="20" t="s">
        <v>814</v>
      </c>
      <c r="I344" s="21">
        <v>192</v>
      </c>
      <c r="J344" s="55"/>
      <c r="K344" s="5">
        <v>1</v>
      </c>
      <c r="L344" s="22"/>
      <c r="M344" s="23"/>
      <c r="N344" s="24">
        <f>IF(M344&gt;0,ROUND(L344/M344,4),0)</f>
        <v>0</v>
      </c>
      <c r="O344" s="25"/>
      <c r="P344" s="26"/>
      <c r="Q344" s="24">
        <f>ROUND(ROUND(N344,4)*(1-O344),4)</f>
        <v>0</v>
      </c>
      <c r="R344" s="24">
        <f>ROUND(ROUND(Q344,4)*(1+P344),4)</f>
        <v>0</v>
      </c>
      <c r="S344" s="24">
        <f>ROUND($I344*Q344,4)</f>
        <v>0</v>
      </c>
      <c r="T344" s="24">
        <f>ROUND($I344*R344,4)</f>
        <v>0</v>
      </c>
      <c r="U344" s="27"/>
      <c r="V344" s="27"/>
      <c r="W344" s="27"/>
      <c r="X344" s="28"/>
    </row>
    <row r="345" spans="1:24" ht="13.5" thickBot="1">
      <c r="A345" s="53" t="s">
        <v>810</v>
      </c>
      <c r="B345" s="9">
        <v>2</v>
      </c>
      <c r="C345" s="39" t="s">
        <v>335</v>
      </c>
      <c r="D345" s="39" t="s">
        <v>338</v>
      </c>
      <c r="E345" s="39" t="s">
        <v>337</v>
      </c>
      <c r="F345" s="39" t="s">
        <v>810</v>
      </c>
      <c r="G345" s="39" t="s">
        <v>810</v>
      </c>
      <c r="H345" s="40" t="s">
        <v>814</v>
      </c>
      <c r="I345" s="41">
        <v>24</v>
      </c>
      <c r="J345" s="57"/>
      <c r="K345" s="9">
        <v>1</v>
      </c>
      <c r="L345" s="42"/>
      <c r="M345" s="43"/>
      <c r="N345" s="44">
        <f>IF(M345&gt;0,ROUND(L345/M345,4),0)</f>
        <v>0</v>
      </c>
      <c r="O345" s="45"/>
      <c r="P345" s="46"/>
      <c r="Q345" s="44">
        <f>ROUND(ROUND(N345,4)*(1-O345),4)</f>
        <v>0</v>
      </c>
      <c r="R345" s="44">
        <f>ROUND(ROUND(Q345,4)*(1+P345),4)</f>
        <v>0</v>
      </c>
      <c r="S345" s="44">
        <f>ROUND($I345*Q345,4)</f>
        <v>0</v>
      </c>
      <c r="T345" s="44">
        <f>ROUND($I345*R345,4)</f>
        <v>0</v>
      </c>
      <c r="U345" s="47"/>
      <c r="V345" s="47"/>
      <c r="W345" s="47"/>
      <c r="X345" s="48"/>
    </row>
    <row r="346" spans="18:20" ht="13.5" thickBot="1">
      <c r="R346" s="58" t="s">
        <v>819</v>
      </c>
      <c r="S346" s="59">
        <f>SUM(S344:S345)</f>
        <v>0</v>
      </c>
      <c r="T346" s="60">
        <f>SUM(T344:T345)</f>
        <v>0</v>
      </c>
    </row>
    <row r="348" ht="13.5" thickBot="1"/>
    <row r="349" spans="1:24" ht="13.5" thickBot="1">
      <c r="A349" s="49" t="s">
        <v>781</v>
      </c>
      <c r="B349" s="54" t="s">
        <v>339</v>
      </c>
      <c r="C349" s="15" t="s">
        <v>340</v>
      </c>
      <c r="D349" s="15"/>
      <c r="E349" s="15"/>
      <c r="F349" s="15"/>
      <c r="G349" s="15"/>
      <c r="H349" s="15" t="s">
        <v>864</v>
      </c>
      <c r="I349" s="15"/>
      <c r="J349" s="4"/>
      <c r="K349" s="3"/>
      <c r="L349" s="15" t="s">
        <v>341</v>
      </c>
      <c r="M349" s="15"/>
      <c r="N349" s="15"/>
      <c r="O349" s="15"/>
      <c r="P349" s="15"/>
      <c r="Q349" s="15"/>
      <c r="R349" s="15"/>
      <c r="S349" s="15"/>
      <c r="T349" s="15"/>
      <c r="U349" s="15"/>
      <c r="V349" s="15"/>
      <c r="W349" s="15"/>
      <c r="X349" s="4"/>
    </row>
    <row r="350" spans="1:24" ht="51.75" thickBot="1">
      <c r="A350" s="50" t="s">
        <v>786</v>
      </c>
      <c r="B350" s="16" t="s">
        <v>787</v>
      </c>
      <c r="C350" s="17" t="s">
        <v>788</v>
      </c>
      <c r="D350" s="17" t="s">
        <v>789</v>
      </c>
      <c r="E350" s="17" t="s">
        <v>790</v>
      </c>
      <c r="F350" s="17" t="s">
        <v>791</v>
      </c>
      <c r="G350" s="17" t="s">
        <v>792</v>
      </c>
      <c r="H350" s="17" t="s">
        <v>793</v>
      </c>
      <c r="I350" s="17" t="s">
        <v>794</v>
      </c>
      <c r="J350" s="18" t="s">
        <v>795</v>
      </c>
      <c r="K350" s="16" t="s">
        <v>796</v>
      </c>
      <c r="L350" s="17" t="s">
        <v>797</v>
      </c>
      <c r="M350" s="17" t="s">
        <v>798</v>
      </c>
      <c r="N350" s="17" t="s">
        <v>799</v>
      </c>
      <c r="O350" s="17" t="s">
        <v>800</v>
      </c>
      <c r="P350" s="17" t="s">
        <v>801</v>
      </c>
      <c r="Q350" s="17" t="s">
        <v>802</v>
      </c>
      <c r="R350" s="17" t="s">
        <v>803</v>
      </c>
      <c r="S350" s="17" t="s">
        <v>804</v>
      </c>
      <c r="T350" s="17" t="s">
        <v>805</v>
      </c>
      <c r="U350" s="17" t="s">
        <v>806</v>
      </c>
      <c r="V350" s="17" t="s">
        <v>807</v>
      </c>
      <c r="W350" s="17" t="s">
        <v>808</v>
      </c>
      <c r="X350" s="18" t="s">
        <v>809</v>
      </c>
    </row>
    <row r="351" spans="1:24" ht="153">
      <c r="A351" s="51" t="s">
        <v>810</v>
      </c>
      <c r="B351" s="5">
        <v>1</v>
      </c>
      <c r="C351" s="19" t="s">
        <v>342</v>
      </c>
      <c r="D351" s="19" t="s">
        <v>343</v>
      </c>
      <c r="E351" s="19" t="s">
        <v>344</v>
      </c>
      <c r="F351" s="19" t="s">
        <v>345</v>
      </c>
      <c r="G351" s="19" t="s">
        <v>810</v>
      </c>
      <c r="H351" s="20" t="s">
        <v>814</v>
      </c>
      <c r="I351" s="21">
        <v>360</v>
      </c>
      <c r="J351" s="55"/>
      <c r="K351" s="5">
        <v>1</v>
      </c>
      <c r="L351" s="22"/>
      <c r="M351" s="23"/>
      <c r="N351" s="24">
        <f aca="true" t="shared" si="50" ref="N351:N365">IF(M351&gt;0,ROUND(L351/M351,4),0)</f>
        <v>0</v>
      </c>
      <c r="O351" s="25"/>
      <c r="P351" s="26"/>
      <c r="Q351" s="24">
        <f aca="true" t="shared" si="51" ref="Q351:Q365">ROUND(ROUND(N351,4)*(1-O351),4)</f>
        <v>0</v>
      </c>
      <c r="R351" s="24">
        <f aca="true" t="shared" si="52" ref="R351:R365">ROUND(ROUND(Q351,4)*(1+P351),4)</f>
        <v>0</v>
      </c>
      <c r="S351" s="24">
        <f aca="true" t="shared" si="53" ref="S351:S365">ROUND($I351*Q351,4)</f>
        <v>0</v>
      </c>
      <c r="T351" s="24">
        <f aca="true" t="shared" si="54" ref="T351:T365">ROUND($I351*R351,4)</f>
        <v>0</v>
      </c>
      <c r="U351" s="27"/>
      <c r="V351" s="27"/>
      <c r="W351" s="27"/>
      <c r="X351" s="28"/>
    </row>
    <row r="352" spans="1:24" ht="114.75">
      <c r="A352" s="52" t="s">
        <v>810</v>
      </c>
      <c r="B352" s="7">
        <v>2</v>
      </c>
      <c r="C352" s="29" t="s">
        <v>346</v>
      </c>
      <c r="D352" s="29" t="s">
        <v>347</v>
      </c>
      <c r="E352" s="29" t="s">
        <v>348</v>
      </c>
      <c r="F352" s="29" t="s">
        <v>349</v>
      </c>
      <c r="G352" s="29" t="s">
        <v>350</v>
      </c>
      <c r="H352" s="30" t="s">
        <v>814</v>
      </c>
      <c r="I352" s="31">
        <v>200</v>
      </c>
      <c r="J352" s="56"/>
      <c r="K352" s="7">
        <v>1</v>
      </c>
      <c r="L352" s="32"/>
      <c r="M352" s="33"/>
      <c r="N352" s="34">
        <f t="shared" si="50"/>
        <v>0</v>
      </c>
      <c r="O352" s="35"/>
      <c r="P352" s="36"/>
      <c r="Q352" s="34">
        <f t="shared" si="51"/>
        <v>0</v>
      </c>
      <c r="R352" s="34">
        <f t="shared" si="52"/>
        <v>0</v>
      </c>
      <c r="S352" s="34">
        <f t="shared" si="53"/>
        <v>0</v>
      </c>
      <c r="T352" s="34">
        <f t="shared" si="54"/>
        <v>0</v>
      </c>
      <c r="U352" s="37"/>
      <c r="V352" s="37"/>
      <c r="W352" s="37"/>
      <c r="X352" s="38"/>
    </row>
    <row r="353" spans="1:24" ht="51">
      <c r="A353" s="52" t="s">
        <v>810</v>
      </c>
      <c r="B353" s="7">
        <v>3</v>
      </c>
      <c r="C353" s="29" t="s">
        <v>351</v>
      </c>
      <c r="D353" s="29" t="s">
        <v>352</v>
      </c>
      <c r="E353" s="29" t="s">
        <v>353</v>
      </c>
      <c r="F353" s="29" t="s">
        <v>810</v>
      </c>
      <c r="G353" s="29" t="s">
        <v>810</v>
      </c>
      <c r="H353" s="30" t="s">
        <v>814</v>
      </c>
      <c r="I353" s="31">
        <v>864</v>
      </c>
      <c r="J353" s="56"/>
      <c r="K353" s="7">
        <v>1</v>
      </c>
      <c r="L353" s="32"/>
      <c r="M353" s="33"/>
      <c r="N353" s="34">
        <f t="shared" si="50"/>
        <v>0</v>
      </c>
      <c r="O353" s="35"/>
      <c r="P353" s="36"/>
      <c r="Q353" s="34">
        <f t="shared" si="51"/>
        <v>0</v>
      </c>
      <c r="R353" s="34">
        <f t="shared" si="52"/>
        <v>0</v>
      </c>
      <c r="S353" s="34">
        <f t="shared" si="53"/>
        <v>0</v>
      </c>
      <c r="T353" s="34">
        <f t="shared" si="54"/>
        <v>0</v>
      </c>
      <c r="U353" s="37"/>
      <c r="V353" s="37"/>
      <c r="W353" s="37"/>
      <c r="X353" s="38"/>
    </row>
    <row r="354" spans="1:24" ht="51">
      <c r="A354" s="52" t="s">
        <v>810</v>
      </c>
      <c r="B354" s="7">
        <v>4</v>
      </c>
      <c r="C354" s="29" t="s">
        <v>354</v>
      </c>
      <c r="D354" s="29" t="s">
        <v>355</v>
      </c>
      <c r="E354" s="29" t="s">
        <v>356</v>
      </c>
      <c r="F354" s="29" t="s">
        <v>810</v>
      </c>
      <c r="G354" s="29" t="s">
        <v>810</v>
      </c>
      <c r="H354" s="30" t="s">
        <v>814</v>
      </c>
      <c r="I354" s="31">
        <v>100</v>
      </c>
      <c r="J354" s="56"/>
      <c r="K354" s="7">
        <v>1</v>
      </c>
      <c r="L354" s="32"/>
      <c r="M354" s="33"/>
      <c r="N354" s="34">
        <f t="shared" si="50"/>
        <v>0</v>
      </c>
      <c r="O354" s="35"/>
      <c r="P354" s="36"/>
      <c r="Q354" s="34">
        <f t="shared" si="51"/>
        <v>0</v>
      </c>
      <c r="R354" s="34">
        <f t="shared" si="52"/>
        <v>0</v>
      </c>
      <c r="S354" s="34">
        <f t="shared" si="53"/>
        <v>0</v>
      </c>
      <c r="T354" s="34">
        <f t="shared" si="54"/>
        <v>0</v>
      </c>
      <c r="U354" s="37"/>
      <c r="V354" s="37"/>
      <c r="W354" s="37"/>
      <c r="X354" s="38"/>
    </row>
    <row r="355" spans="1:24" ht="51">
      <c r="A355" s="52" t="s">
        <v>810</v>
      </c>
      <c r="B355" s="7">
        <v>5</v>
      </c>
      <c r="C355" s="29" t="s">
        <v>357</v>
      </c>
      <c r="D355" s="29" t="s">
        <v>355</v>
      </c>
      <c r="E355" s="29" t="s">
        <v>358</v>
      </c>
      <c r="F355" s="29" t="s">
        <v>810</v>
      </c>
      <c r="G355" s="29" t="s">
        <v>810</v>
      </c>
      <c r="H355" s="30" t="s">
        <v>814</v>
      </c>
      <c r="I355" s="31">
        <v>60</v>
      </c>
      <c r="J355" s="56"/>
      <c r="K355" s="7">
        <v>1</v>
      </c>
      <c r="L355" s="32"/>
      <c r="M355" s="33"/>
      <c r="N355" s="34">
        <f t="shared" si="50"/>
        <v>0</v>
      </c>
      <c r="O355" s="35"/>
      <c r="P355" s="36"/>
      <c r="Q355" s="34">
        <f t="shared" si="51"/>
        <v>0</v>
      </c>
      <c r="R355" s="34">
        <f t="shared" si="52"/>
        <v>0</v>
      </c>
      <c r="S355" s="34">
        <f t="shared" si="53"/>
        <v>0</v>
      </c>
      <c r="T355" s="34">
        <f t="shared" si="54"/>
        <v>0</v>
      </c>
      <c r="U355" s="37"/>
      <c r="V355" s="37"/>
      <c r="W355" s="37"/>
      <c r="X355" s="38"/>
    </row>
    <row r="356" spans="1:24" ht="51">
      <c r="A356" s="52" t="s">
        <v>810</v>
      </c>
      <c r="B356" s="7">
        <v>6</v>
      </c>
      <c r="C356" s="29" t="s">
        <v>359</v>
      </c>
      <c r="D356" s="29" t="s">
        <v>360</v>
      </c>
      <c r="E356" s="29" t="s">
        <v>361</v>
      </c>
      <c r="F356" s="29" t="s">
        <v>810</v>
      </c>
      <c r="G356" s="29" t="s">
        <v>810</v>
      </c>
      <c r="H356" s="30" t="s">
        <v>814</v>
      </c>
      <c r="I356" s="31">
        <v>50</v>
      </c>
      <c r="J356" s="56"/>
      <c r="K356" s="7">
        <v>1</v>
      </c>
      <c r="L356" s="32"/>
      <c r="M356" s="33"/>
      <c r="N356" s="34">
        <f t="shared" si="50"/>
        <v>0</v>
      </c>
      <c r="O356" s="35"/>
      <c r="P356" s="36"/>
      <c r="Q356" s="34">
        <f t="shared" si="51"/>
        <v>0</v>
      </c>
      <c r="R356" s="34">
        <f t="shared" si="52"/>
        <v>0</v>
      </c>
      <c r="S356" s="34">
        <f t="shared" si="53"/>
        <v>0</v>
      </c>
      <c r="T356" s="34">
        <f t="shared" si="54"/>
        <v>0</v>
      </c>
      <c r="U356" s="37"/>
      <c r="V356" s="37"/>
      <c r="W356" s="37"/>
      <c r="X356" s="38"/>
    </row>
    <row r="357" spans="1:24" ht="63.75">
      <c r="A357" s="52" t="s">
        <v>810</v>
      </c>
      <c r="B357" s="7">
        <v>7</v>
      </c>
      <c r="C357" s="29" t="s">
        <v>362</v>
      </c>
      <c r="D357" s="29" t="s">
        <v>363</v>
      </c>
      <c r="E357" s="29" t="s">
        <v>364</v>
      </c>
      <c r="F357" s="29" t="s">
        <v>810</v>
      </c>
      <c r="G357" s="29" t="s">
        <v>810</v>
      </c>
      <c r="H357" s="30" t="s">
        <v>814</v>
      </c>
      <c r="I357" s="31">
        <v>550</v>
      </c>
      <c r="J357" s="56"/>
      <c r="K357" s="7">
        <v>1</v>
      </c>
      <c r="L357" s="32"/>
      <c r="M357" s="33"/>
      <c r="N357" s="34">
        <f t="shared" si="50"/>
        <v>0</v>
      </c>
      <c r="O357" s="35"/>
      <c r="P357" s="36"/>
      <c r="Q357" s="34">
        <f t="shared" si="51"/>
        <v>0</v>
      </c>
      <c r="R357" s="34">
        <f t="shared" si="52"/>
        <v>0</v>
      </c>
      <c r="S357" s="34">
        <f t="shared" si="53"/>
        <v>0</v>
      </c>
      <c r="T357" s="34">
        <f t="shared" si="54"/>
        <v>0</v>
      </c>
      <c r="U357" s="37"/>
      <c r="V357" s="37"/>
      <c r="W357" s="37"/>
      <c r="X357" s="38"/>
    </row>
    <row r="358" spans="1:24" ht="51">
      <c r="A358" s="52" t="s">
        <v>810</v>
      </c>
      <c r="B358" s="7">
        <v>8</v>
      </c>
      <c r="C358" s="29" t="s">
        <v>365</v>
      </c>
      <c r="D358" s="29" t="s">
        <v>366</v>
      </c>
      <c r="E358" s="29" t="s">
        <v>367</v>
      </c>
      <c r="F358" s="29" t="s">
        <v>810</v>
      </c>
      <c r="G358" s="29" t="s">
        <v>810</v>
      </c>
      <c r="H358" s="30" t="s">
        <v>814</v>
      </c>
      <c r="I358" s="31">
        <v>10</v>
      </c>
      <c r="J358" s="56"/>
      <c r="K358" s="7">
        <v>1</v>
      </c>
      <c r="L358" s="32"/>
      <c r="M358" s="33"/>
      <c r="N358" s="34">
        <f t="shared" si="50"/>
        <v>0</v>
      </c>
      <c r="O358" s="35"/>
      <c r="P358" s="36"/>
      <c r="Q358" s="34">
        <f t="shared" si="51"/>
        <v>0</v>
      </c>
      <c r="R358" s="34">
        <f t="shared" si="52"/>
        <v>0</v>
      </c>
      <c r="S358" s="34">
        <f t="shared" si="53"/>
        <v>0</v>
      </c>
      <c r="T358" s="34">
        <f t="shared" si="54"/>
        <v>0</v>
      </c>
      <c r="U358" s="37"/>
      <c r="V358" s="37"/>
      <c r="W358" s="37"/>
      <c r="X358" s="38"/>
    </row>
    <row r="359" spans="1:24" ht="127.5">
      <c r="A359" s="52" t="s">
        <v>810</v>
      </c>
      <c r="B359" s="7">
        <v>9</v>
      </c>
      <c r="C359" s="29" t="s">
        <v>368</v>
      </c>
      <c r="D359" s="29" t="s">
        <v>369</v>
      </c>
      <c r="E359" s="29" t="s">
        <v>370</v>
      </c>
      <c r="F359" s="29" t="s">
        <v>371</v>
      </c>
      <c r="G359" s="29" t="s">
        <v>810</v>
      </c>
      <c r="H359" s="30" t="s">
        <v>814</v>
      </c>
      <c r="I359" s="31">
        <v>800</v>
      </c>
      <c r="J359" s="56"/>
      <c r="K359" s="7">
        <v>1</v>
      </c>
      <c r="L359" s="32"/>
      <c r="M359" s="33"/>
      <c r="N359" s="34">
        <f t="shared" si="50"/>
        <v>0</v>
      </c>
      <c r="O359" s="35"/>
      <c r="P359" s="36"/>
      <c r="Q359" s="34">
        <f t="shared" si="51"/>
        <v>0</v>
      </c>
      <c r="R359" s="34">
        <f t="shared" si="52"/>
        <v>0</v>
      </c>
      <c r="S359" s="34">
        <f t="shared" si="53"/>
        <v>0</v>
      </c>
      <c r="T359" s="34">
        <f t="shared" si="54"/>
        <v>0</v>
      </c>
      <c r="U359" s="37"/>
      <c r="V359" s="37"/>
      <c r="W359" s="37"/>
      <c r="X359" s="38"/>
    </row>
    <row r="360" spans="1:24" ht="127.5">
      <c r="A360" s="52" t="s">
        <v>810</v>
      </c>
      <c r="B360" s="7">
        <v>10</v>
      </c>
      <c r="C360" s="29" t="s">
        <v>372</v>
      </c>
      <c r="D360" s="29" t="s">
        <v>373</v>
      </c>
      <c r="E360" s="29" t="s">
        <v>370</v>
      </c>
      <c r="F360" s="29" t="s">
        <v>374</v>
      </c>
      <c r="G360" s="29" t="s">
        <v>375</v>
      </c>
      <c r="H360" s="30" t="s">
        <v>814</v>
      </c>
      <c r="I360" s="31">
        <v>45</v>
      </c>
      <c r="J360" s="56"/>
      <c r="K360" s="7">
        <v>1</v>
      </c>
      <c r="L360" s="32"/>
      <c r="M360" s="33"/>
      <c r="N360" s="34">
        <f t="shared" si="50"/>
        <v>0</v>
      </c>
      <c r="O360" s="35"/>
      <c r="P360" s="36"/>
      <c r="Q360" s="34">
        <f t="shared" si="51"/>
        <v>0</v>
      </c>
      <c r="R360" s="34">
        <f t="shared" si="52"/>
        <v>0</v>
      </c>
      <c r="S360" s="34">
        <f t="shared" si="53"/>
        <v>0</v>
      </c>
      <c r="T360" s="34">
        <f t="shared" si="54"/>
        <v>0</v>
      </c>
      <c r="U360" s="37"/>
      <c r="V360" s="37"/>
      <c r="W360" s="37"/>
      <c r="X360" s="38"/>
    </row>
    <row r="361" spans="1:24" ht="114.75">
      <c r="A361" s="52" t="s">
        <v>810</v>
      </c>
      <c r="B361" s="7">
        <v>11</v>
      </c>
      <c r="C361" s="29" t="s">
        <v>376</v>
      </c>
      <c r="D361" s="29" t="s">
        <v>377</v>
      </c>
      <c r="E361" s="29" t="s">
        <v>370</v>
      </c>
      <c r="F361" s="29" t="s">
        <v>378</v>
      </c>
      <c r="G361" s="29" t="s">
        <v>810</v>
      </c>
      <c r="H361" s="30" t="s">
        <v>814</v>
      </c>
      <c r="I361" s="31">
        <v>1080</v>
      </c>
      <c r="J361" s="56"/>
      <c r="K361" s="7">
        <v>1</v>
      </c>
      <c r="L361" s="32"/>
      <c r="M361" s="33"/>
      <c r="N361" s="34">
        <f t="shared" si="50"/>
        <v>0</v>
      </c>
      <c r="O361" s="35"/>
      <c r="P361" s="36"/>
      <c r="Q361" s="34">
        <f t="shared" si="51"/>
        <v>0</v>
      </c>
      <c r="R361" s="34">
        <f t="shared" si="52"/>
        <v>0</v>
      </c>
      <c r="S361" s="34">
        <f t="shared" si="53"/>
        <v>0</v>
      </c>
      <c r="T361" s="34">
        <f t="shared" si="54"/>
        <v>0</v>
      </c>
      <c r="U361" s="37"/>
      <c r="V361" s="37"/>
      <c r="W361" s="37"/>
      <c r="X361" s="38"/>
    </row>
    <row r="362" spans="1:24" ht="127.5">
      <c r="A362" s="52" t="s">
        <v>810</v>
      </c>
      <c r="B362" s="7">
        <v>12</v>
      </c>
      <c r="C362" s="29" t="s">
        <v>379</v>
      </c>
      <c r="D362" s="29" t="s">
        <v>373</v>
      </c>
      <c r="E362" s="29" t="s">
        <v>370</v>
      </c>
      <c r="F362" s="29" t="s">
        <v>380</v>
      </c>
      <c r="G362" s="29" t="s">
        <v>810</v>
      </c>
      <c r="H362" s="30" t="s">
        <v>814</v>
      </c>
      <c r="I362" s="31">
        <v>45</v>
      </c>
      <c r="J362" s="56"/>
      <c r="K362" s="7">
        <v>1</v>
      </c>
      <c r="L362" s="32"/>
      <c r="M362" s="33"/>
      <c r="N362" s="34">
        <f t="shared" si="50"/>
        <v>0</v>
      </c>
      <c r="O362" s="35"/>
      <c r="P362" s="36"/>
      <c r="Q362" s="34">
        <f t="shared" si="51"/>
        <v>0</v>
      </c>
      <c r="R362" s="34">
        <f t="shared" si="52"/>
        <v>0</v>
      </c>
      <c r="S362" s="34">
        <f t="shared" si="53"/>
        <v>0</v>
      </c>
      <c r="T362" s="34">
        <f t="shared" si="54"/>
        <v>0</v>
      </c>
      <c r="U362" s="37"/>
      <c r="V362" s="37"/>
      <c r="W362" s="37"/>
      <c r="X362" s="38"/>
    </row>
    <row r="363" spans="1:24" ht="51">
      <c r="A363" s="52" t="s">
        <v>810</v>
      </c>
      <c r="B363" s="7">
        <v>13</v>
      </c>
      <c r="C363" s="29" t="s">
        <v>376</v>
      </c>
      <c r="D363" s="29" t="s">
        <v>381</v>
      </c>
      <c r="E363" s="29" t="s">
        <v>382</v>
      </c>
      <c r="F363" s="29" t="s">
        <v>383</v>
      </c>
      <c r="G363" s="29" t="s">
        <v>810</v>
      </c>
      <c r="H363" s="30" t="s">
        <v>814</v>
      </c>
      <c r="I363" s="31">
        <v>24</v>
      </c>
      <c r="J363" s="56"/>
      <c r="K363" s="7">
        <v>1</v>
      </c>
      <c r="L363" s="32"/>
      <c r="M363" s="33"/>
      <c r="N363" s="34">
        <f t="shared" si="50"/>
        <v>0</v>
      </c>
      <c r="O363" s="35"/>
      <c r="P363" s="36"/>
      <c r="Q363" s="34">
        <f t="shared" si="51"/>
        <v>0</v>
      </c>
      <c r="R363" s="34">
        <f t="shared" si="52"/>
        <v>0</v>
      </c>
      <c r="S363" s="34">
        <f t="shared" si="53"/>
        <v>0</v>
      </c>
      <c r="T363" s="34">
        <f t="shared" si="54"/>
        <v>0</v>
      </c>
      <c r="U363" s="37"/>
      <c r="V363" s="37"/>
      <c r="W363" s="37"/>
      <c r="X363" s="38"/>
    </row>
    <row r="364" spans="1:24" ht="51">
      <c r="A364" s="52" t="s">
        <v>810</v>
      </c>
      <c r="B364" s="7">
        <v>14</v>
      </c>
      <c r="C364" s="29" t="s">
        <v>384</v>
      </c>
      <c r="D364" s="29" t="s">
        <v>810</v>
      </c>
      <c r="E364" s="29" t="s">
        <v>810</v>
      </c>
      <c r="F364" s="29" t="s">
        <v>810</v>
      </c>
      <c r="G364" s="29" t="s">
        <v>810</v>
      </c>
      <c r="H364" s="30" t="s">
        <v>814</v>
      </c>
      <c r="I364" s="31">
        <v>2</v>
      </c>
      <c r="J364" s="56"/>
      <c r="K364" s="7">
        <v>1</v>
      </c>
      <c r="L364" s="32"/>
      <c r="M364" s="33"/>
      <c r="N364" s="34">
        <f t="shared" si="50"/>
        <v>0</v>
      </c>
      <c r="O364" s="35"/>
      <c r="P364" s="36"/>
      <c r="Q364" s="34">
        <f t="shared" si="51"/>
        <v>0</v>
      </c>
      <c r="R364" s="34">
        <f t="shared" si="52"/>
        <v>0</v>
      </c>
      <c r="S364" s="34">
        <f t="shared" si="53"/>
        <v>0</v>
      </c>
      <c r="T364" s="34">
        <f t="shared" si="54"/>
        <v>0</v>
      </c>
      <c r="U364" s="37"/>
      <c r="V364" s="37"/>
      <c r="W364" s="37"/>
      <c r="X364" s="38"/>
    </row>
    <row r="365" spans="1:24" ht="39" thickBot="1">
      <c r="A365" s="53" t="s">
        <v>810</v>
      </c>
      <c r="B365" s="9">
        <v>15</v>
      </c>
      <c r="C365" s="39" t="s">
        <v>385</v>
      </c>
      <c r="D365" s="39" t="s">
        <v>810</v>
      </c>
      <c r="E365" s="39" t="s">
        <v>810</v>
      </c>
      <c r="F365" s="39" t="s">
        <v>810</v>
      </c>
      <c r="G365" s="39" t="s">
        <v>810</v>
      </c>
      <c r="H365" s="40" t="s">
        <v>814</v>
      </c>
      <c r="I365" s="41">
        <v>2</v>
      </c>
      <c r="J365" s="57"/>
      <c r="K365" s="9">
        <v>1</v>
      </c>
      <c r="L365" s="42"/>
      <c r="M365" s="43"/>
      <c r="N365" s="44">
        <f t="shared" si="50"/>
        <v>0</v>
      </c>
      <c r="O365" s="45"/>
      <c r="P365" s="46"/>
      <c r="Q365" s="44">
        <f t="shared" si="51"/>
        <v>0</v>
      </c>
      <c r="R365" s="44">
        <f t="shared" si="52"/>
        <v>0</v>
      </c>
      <c r="S365" s="44">
        <f t="shared" si="53"/>
        <v>0</v>
      </c>
      <c r="T365" s="44">
        <f t="shared" si="54"/>
        <v>0</v>
      </c>
      <c r="U365" s="47"/>
      <c r="V365" s="47"/>
      <c r="W365" s="47"/>
      <c r="X365" s="48"/>
    </row>
    <row r="366" spans="18:20" ht="13.5" thickBot="1">
      <c r="R366" s="58" t="s">
        <v>819</v>
      </c>
      <c r="S366" s="59">
        <f>SUM(S351:S365)</f>
        <v>0</v>
      </c>
      <c r="T366" s="60">
        <f>SUM(T351:T365)</f>
        <v>0</v>
      </c>
    </row>
    <row r="368" ht="13.5" thickBot="1"/>
    <row r="369" spans="1:24" ht="13.5" thickBot="1">
      <c r="A369" s="49" t="s">
        <v>781</v>
      </c>
      <c r="B369" s="54" t="s">
        <v>386</v>
      </c>
      <c r="C369" s="15" t="s">
        <v>387</v>
      </c>
      <c r="D369" s="15"/>
      <c r="E369" s="15"/>
      <c r="F369" s="15"/>
      <c r="G369" s="15"/>
      <c r="H369" s="15" t="s">
        <v>784</v>
      </c>
      <c r="I369" s="15"/>
      <c r="J369" s="4"/>
      <c r="K369" s="3"/>
      <c r="L369" s="15" t="s">
        <v>388</v>
      </c>
      <c r="M369" s="15"/>
      <c r="N369" s="15"/>
      <c r="O369" s="15"/>
      <c r="P369" s="15"/>
      <c r="Q369" s="15"/>
      <c r="R369" s="15"/>
      <c r="S369" s="15"/>
      <c r="T369" s="15"/>
      <c r="U369" s="15"/>
      <c r="V369" s="15"/>
      <c r="W369" s="15"/>
      <c r="X369" s="4"/>
    </row>
    <row r="370" spans="1:24" ht="51.75" thickBot="1">
      <c r="A370" s="50" t="s">
        <v>786</v>
      </c>
      <c r="B370" s="16" t="s">
        <v>787</v>
      </c>
      <c r="C370" s="17" t="s">
        <v>788</v>
      </c>
      <c r="D370" s="17" t="s">
        <v>789</v>
      </c>
      <c r="E370" s="17" t="s">
        <v>790</v>
      </c>
      <c r="F370" s="17" t="s">
        <v>791</v>
      </c>
      <c r="G370" s="17" t="s">
        <v>792</v>
      </c>
      <c r="H370" s="17" t="s">
        <v>793</v>
      </c>
      <c r="I370" s="17" t="s">
        <v>794</v>
      </c>
      <c r="J370" s="18" t="s">
        <v>795</v>
      </c>
      <c r="K370" s="16" t="s">
        <v>796</v>
      </c>
      <c r="L370" s="17" t="s">
        <v>797</v>
      </c>
      <c r="M370" s="17" t="s">
        <v>798</v>
      </c>
      <c r="N370" s="17" t="s">
        <v>799</v>
      </c>
      <c r="O370" s="17" t="s">
        <v>800</v>
      </c>
      <c r="P370" s="17" t="s">
        <v>801</v>
      </c>
      <c r="Q370" s="17" t="s">
        <v>802</v>
      </c>
      <c r="R370" s="17" t="s">
        <v>803</v>
      </c>
      <c r="S370" s="17" t="s">
        <v>804</v>
      </c>
      <c r="T370" s="17" t="s">
        <v>805</v>
      </c>
      <c r="U370" s="17" t="s">
        <v>806</v>
      </c>
      <c r="V370" s="17" t="s">
        <v>807</v>
      </c>
      <c r="W370" s="17" t="s">
        <v>808</v>
      </c>
      <c r="X370" s="18" t="s">
        <v>809</v>
      </c>
    </row>
    <row r="371" spans="1:24" ht="51">
      <c r="A371" s="51" t="s">
        <v>810</v>
      </c>
      <c r="B371" s="5">
        <v>1</v>
      </c>
      <c r="C371" s="19" t="s">
        <v>389</v>
      </c>
      <c r="D371" s="19" t="s">
        <v>390</v>
      </c>
      <c r="E371" s="19" t="s">
        <v>391</v>
      </c>
      <c r="F371" s="19" t="s">
        <v>392</v>
      </c>
      <c r="G371" s="19" t="s">
        <v>810</v>
      </c>
      <c r="H371" s="20" t="s">
        <v>814</v>
      </c>
      <c r="I371" s="21">
        <v>10</v>
      </c>
      <c r="J371" s="55"/>
      <c r="K371" s="5">
        <v>1</v>
      </c>
      <c r="L371" s="22"/>
      <c r="M371" s="23"/>
      <c r="N371" s="24">
        <f>IF(M371&gt;0,ROUND(L371/M371,4),0)</f>
        <v>0</v>
      </c>
      <c r="O371" s="25"/>
      <c r="P371" s="26"/>
      <c r="Q371" s="24">
        <f>ROUND(ROUND(N371,4)*(1-O371),4)</f>
        <v>0</v>
      </c>
      <c r="R371" s="24">
        <f>ROUND(ROUND(Q371,4)*(1+P371),4)</f>
        <v>0</v>
      </c>
      <c r="S371" s="24">
        <f aca="true" t="shared" si="55" ref="S371:T373">ROUND($I371*Q371,4)</f>
        <v>0</v>
      </c>
      <c r="T371" s="24">
        <f t="shared" si="55"/>
        <v>0</v>
      </c>
      <c r="U371" s="27"/>
      <c r="V371" s="27"/>
      <c r="W371" s="27"/>
      <c r="X371" s="28"/>
    </row>
    <row r="372" spans="1:24" ht="38.25">
      <c r="A372" s="52" t="s">
        <v>810</v>
      </c>
      <c r="B372" s="7">
        <v>2</v>
      </c>
      <c r="C372" s="29" t="s">
        <v>393</v>
      </c>
      <c r="D372" s="29" t="s">
        <v>394</v>
      </c>
      <c r="E372" s="29" t="s">
        <v>395</v>
      </c>
      <c r="F372" s="29" t="s">
        <v>396</v>
      </c>
      <c r="G372" s="29" t="s">
        <v>810</v>
      </c>
      <c r="H372" s="30" t="s">
        <v>814</v>
      </c>
      <c r="I372" s="31">
        <v>10</v>
      </c>
      <c r="J372" s="56"/>
      <c r="K372" s="7">
        <v>1</v>
      </c>
      <c r="L372" s="32"/>
      <c r="M372" s="33"/>
      <c r="N372" s="34">
        <f>IF(M372&gt;0,ROUND(L372/M372,4),0)</f>
        <v>0</v>
      </c>
      <c r="O372" s="35"/>
      <c r="P372" s="36"/>
      <c r="Q372" s="34">
        <f>ROUND(ROUND(N372,4)*(1-O372),4)</f>
        <v>0</v>
      </c>
      <c r="R372" s="34">
        <f>ROUND(ROUND(Q372,4)*(1+P372),4)</f>
        <v>0</v>
      </c>
      <c r="S372" s="34">
        <f t="shared" si="55"/>
        <v>0</v>
      </c>
      <c r="T372" s="34">
        <f t="shared" si="55"/>
        <v>0</v>
      </c>
      <c r="U372" s="37"/>
      <c r="V372" s="37"/>
      <c r="W372" s="37"/>
      <c r="X372" s="38"/>
    </row>
    <row r="373" spans="1:24" ht="39" thickBot="1">
      <c r="A373" s="53" t="s">
        <v>810</v>
      </c>
      <c r="B373" s="9">
        <v>3</v>
      </c>
      <c r="C373" s="39" t="s">
        <v>397</v>
      </c>
      <c r="D373" s="39" t="s">
        <v>398</v>
      </c>
      <c r="E373" s="39" t="s">
        <v>810</v>
      </c>
      <c r="F373" s="39" t="s">
        <v>810</v>
      </c>
      <c r="G373" s="39" t="s">
        <v>810</v>
      </c>
      <c r="H373" s="40" t="s">
        <v>814</v>
      </c>
      <c r="I373" s="41">
        <v>10</v>
      </c>
      <c r="J373" s="57"/>
      <c r="K373" s="9">
        <v>1</v>
      </c>
      <c r="L373" s="42"/>
      <c r="M373" s="43"/>
      <c r="N373" s="44">
        <f>IF(M373&gt;0,ROUND(L373/M373,4),0)</f>
        <v>0</v>
      </c>
      <c r="O373" s="45"/>
      <c r="P373" s="46"/>
      <c r="Q373" s="44">
        <f>ROUND(ROUND(N373,4)*(1-O373),4)</f>
        <v>0</v>
      </c>
      <c r="R373" s="44">
        <f>ROUND(ROUND(Q373,4)*(1+P373),4)</f>
        <v>0</v>
      </c>
      <c r="S373" s="44">
        <f t="shared" si="55"/>
        <v>0</v>
      </c>
      <c r="T373" s="44">
        <f t="shared" si="55"/>
        <v>0</v>
      </c>
      <c r="U373" s="47"/>
      <c r="V373" s="47"/>
      <c r="W373" s="47"/>
      <c r="X373" s="48"/>
    </row>
    <row r="374" spans="18:20" ht="13.5" thickBot="1">
      <c r="R374" s="58" t="s">
        <v>819</v>
      </c>
      <c r="S374" s="59">
        <f>SUM(S371:S373)</f>
        <v>0</v>
      </c>
      <c r="T374" s="60">
        <f>SUM(T371:T373)</f>
        <v>0</v>
      </c>
    </row>
    <row r="376" ht="13.5" thickBot="1"/>
    <row r="377" spans="1:24" ht="13.5" thickBot="1">
      <c r="A377" s="49" t="s">
        <v>781</v>
      </c>
      <c r="B377" s="54" t="s">
        <v>399</v>
      </c>
      <c r="C377" s="15" t="s">
        <v>400</v>
      </c>
      <c r="D377" s="15"/>
      <c r="E377" s="15"/>
      <c r="F377" s="15"/>
      <c r="G377" s="15"/>
      <c r="H377" s="15" t="s">
        <v>784</v>
      </c>
      <c r="I377" s="15"/>
      <c r="J377" s="4"/>
      <c r="K377" s="3"/>
      <c r="L377" s="15" t="s">
        <v>401</v>
      </c>
      <c r="M377" s="15"/>
      <c r="N377" s="15"/>
      <c r="O377" s="15"/>
      <c r="P377" s="15"/>
      <c r="Q377" s="15"/>
      <c r="R377" s="15"/>
      <c r="S377" s="15"/>
      <c r="T377" s="15"/>
      <c r="U377" s="15"/>
      <c r="V377" s="15"/>
      <c r="W377" s="15"/>
      <c r="X377" s="4"/>
    </row>
    <row r="378" spans="1:24" ht="51.75" thickBot="1">
      <c r="A378" s="50" t="s">
        <v>786</v>
      </c>
      <c r="B378" s="16" t="s">
        <v>787</v>
      </c>
      <c r="C378" s="17" t="s">
        <v>788</v>
      </c>
      <c r="D378" s="17" t="s">
        <v>789</v>
      </c>
      <c r="E378" s="17" t="s">
        <v>790</v>
      </c>
      <c r="F378" s="17" t="s">
        <v>791</v>
      </c>
      <c r="G378" s="17" t="s">
        <v>792</v>
      </c>
      <c r="H378" s="17" t="s">
        <v>793</v>
      </c>
      <c r="I378" s="17" t="s">
        <v>794</v>
      </c>
      <c r="J378" s="18" t="s">
        <v>795</v>
      </c>
      <c r="K378" s="16" t="s">
        <v>796</v>
      </c>
      <c r="L378" s="17" t="s">
        <v>797</v>
      </c>
      <c r="M378" s="17" t="s">
        <v>798</v>
      </c>
      <c r="N378" s="17" t="s">
        <v>799</v>
      </c>
      <c r="O378" s="17" t="s">
        <v>800</v>
      </c>
      <c r="P378" s="17" t="s">
        <v>801</v>
      </c>
      <c r="Q378" s="17" t="s">
        <v>802</v>
      </c>
      <c r="R378" s="17" t="s">
        <v>803</v>
      </c>
      <c r="S378" s="17" t="s">
        <v>804</v>
      </c>
      <c r="T378" s="17" t="s">
        <v>805</v>
      </c>
      <c r="U378" s="17" t="s">
        <v>806</v>
      </c>
      <c r="V378" s="17" t="s">
        <v>807</v>
      </c>
      <c r="W378" s="17" t="s">
        <v>808</v>
      </c>
      <c r="X378" s="18" t="s">
        <v>809</v>
      </c>
    </row>
    <row r="379" spans="1:24" ht="191.25">
      <c r="A379" s="51" t="s">
        <v>810</v>
      </c>
      <c r="B379" s="5">
        <v>1</v>
      </c>
      <c r="C379" s="19" t="s">
        <v>402</v>
      </c>
      <c r="D379" s="19" t="s">
        <v>403</v>
      </c>
      <c r="E379" s="19" t="s">
        <v>404</v>
      </c>
      <c r="F379" s="19" t="s">
        <v>810</v>
      </c>
      <c r="G379" s="19" t="s">
        <v>810</v>
      </c>
      <c r="H379" s="20" t="s">
        <v>814</v>
      </c>
      <c r="I379" s="21">
        <v>5</v>
      </c>
      <c r="J379" s="55"/>
      <c r="K379" s="5">
        <v>1</v>
      </c>
      <c r="L379" s="22"/>
      <c r="M379" s="23"/>
      <c r="N379" s="24">
        <f>IF(M379&gt;0,ROUND(L379/M379,4),0)</f>
        <v>0</v>
      </c>
      <c r="O379" s="25"/>
      <c r="P379" s="26"/>
      <c r="Q379" s="24">
        <f>ROUND(ROUND(N379,4)*(1-O379),4)</f>
        <v>0</v>
      </c>
      <c r="R379" s="24">
        <f>ROUND(ROUND(Q379,4)*(1+P379),4)</f>
        <v>0</v>
      </c>
      <c r="S379" s="24">
        <f aca="true" t="shared" si="56" ref="S379:T383">ROUND($I379*Q379,4)</f>
        <v>0</v>
      </c>
      <c r="T379" s="24">
        <f t="shared" si="56"/>
        <v>0</v>
      </c>
      <c r="U379" s="27"/>
      <c r="V379" s="27"/>
      <c r="W379" s="27"/>
      <c r="X379" s="28"/>
    </row>
    <row r="380" spans="1:24" ht="191.25">
      <c r="A380" s="52" t="s">
        <v>810</v>
      </c>
      <c r="B380" s="7">
        <v>2</v>
      </c>
      <c r="C380" s="29" t="s">
        <v>405</v>
      </c>
      <c r="D380" s="29" t="s">
        <v>403</v>
      </c>
      <c r="E380" s="29" t="s">
        <v>404</v>
      </c>
      <c r="F380" s="29" t="s">
        <v>810</v>
      </c>
      <c r="G380" s="29" t="s">
        <v>810</v>
      </c>
      <c r="H380" s="30" t="s">
        <v>814</v>
      </c>
      <c r="I380" s="31">
        <v>5</v>
      </c>
      <c r="J380" s="56"/>
      <c r="K380" s="7">
        <v>1</v>
      </c>
      <c r="L380" s="32"/>
      <c r="M380" s="33"/>
      <c r="N380" s="34">
        <f>IF(M380&gt;0,ROUND(L380/M380,4),0)</f>
        <v>0</v>
      </c>
      <c r="O380" s="35"/>
      <c r="P380" s="36"/>
      <c r="Q380" s="34">
        <f>ROUND(ROUND(N380,4)*(1-O380),4)</f>
        <v>0</v>
      </c>
      <c r="R380" s="34">
        <f>ROUND(ROUND(Q380,4)*(1+P380),4)</f>
        <v>0</v>
      </c>
      <c r="S380" s="34">
        <f t="shared" si="56"/>
        <v>0</v>
      </c>
      <c r="T380" s="34">
        <f t="shared" si="56"/>
        <v>0</v>
      </c>
      <c r="U380" s="37"/>
      <c r="V380" s="37"/>
      <c r="W380" s="37"/>
      <c r="X380" s="38"/>
    </row>
    <row r="381" spans="1:24" ht="191.25">
      <c r="A381" s="52" t="s">
        <v>810</v>
      </c>
      <c r="B381" s="7">
        <v>3</v>
      </c>
      <c r="C381" s="29" t="s">
        <v>406</v>
      </c>
      <c r="D381" s="29" t="s">
        <v>403</v>
      </c>
      <c r="E381" s="29" t="s">
        <v>404</v>
      </c>
      <c r="F381" s="29" t="s">
        <v>810</v>
      </c>
      <c r="G381" s="29" t="s">
        <v>810</v>
      </c>
      <c r="H381" s="30" t="s">
        <v>814</v>
      </c>
      <c r="I381" s="31">
        <v>5</v>
      </c>
      <c r="J381" s="56"/>
      <c r="K381" s="7">
        <v>1</v>
      </c>
      <c r="L381" s="32"/>
      <c r="M381" s="33"/>
      <c r="N381" s="34">
        <f>IF(M381&gt;0,ROUND(L381/M381,4),0)</f>
        <v>0</v>
      </c>
      <c r="O381" s="35"/>
      <c r="P381" s="36"/>
      <c r="Q381" s="34">
        <f>ROUND(ROUND(N381,4)*(1-O381),4)</f>
        <v>0</v>
      </c>
      <c r="R381" s="34">
        <f>ROUND(ROUND(Q381,4)*(1+P381),4)</f>
        <v>0</v>
      </c>
      <c r="S381" s="34">
        <f t="shared" si="56"/>
        <v>0</v>
      </c>
      <c r="T381" s="34">
        <f t="shared" si="56"/>
        <v>0</v>
      </c>
      <c r="U381" s="37"/>
      <c r="V381" s="37"/>
      <c r="W381" s="37"/>
      <c r="X381" s="38"/>
    </row>
    <row r="382" spans="1:24" ht="191.25">
      <c r="A382" s="52" t="s">
        <v>810</v>
      </c>
      <c r="B382" s="7">
        <v>4</v>
      </c>
      <c r="C382" s="29" t="s">
        <v>407</v>
      </c>
      <c r="D382" s="29" t="s">
        <v>403</v>
      </c>
      <c r="E382" s="29" t="s">
        <v>404</v>
      </c>
      <c r="F382" s="29" t="s">
        <v>810</v>
      </c>
      <c r="G382" s="29" t="s">
        <v>810</v>
      </c>
      <c r="H382" s="30" t="s">
        <v>814</v>
      </c>
      <c r="I382" s="31">
        <v>5</v>
      </c>
      <c r="J382" s="56"/>
      <c r="K382" s="7">
        <v>1</v>
      </c>
      <c r="L382" s="32"/>
      <c r="M382" s="33"/>
      <c r="N382" s="34">
        <f>IF(M382&gt;0,ROUND(L382/M382,4),0)</f>
        <v>0</v>
      </c>
      <c r="O382" s="35"/>
      <c r="P382" s="36"/>
      <c r="Q382" s="34">
        <f>ROUND(ROUND(N382,4)*(1-O382),4)</f>
        <v>0</v>
      </c>
      <c r="R382" s="34">
        <f>ROUND(ROUND(Q382,4)*(1+P382),4)</f>
        <v>0</v>
      </c>
      <c r="S382" s="34">
        <f t="shared" si="56"/>
        <v>0</v>
      </c>
      <c r="T382" s="34">
        <f t="shared" si="56"/>
        <v>0</v>
      </c>
      <c r="U382" s="37"/>
      <c r="V382" s="37"/>
      <c r="W382" s="37"/>
      <c r="X382" s="38"/>
    </row>
    <row r="383" spans="1:24" ht="192" thickBot="1">
      <c r="A383" s="53" t="s">
        <v>810</v>
      </c>
      <c r="B383" s="9">
        <v>5</v>
      </c>
      <c r="C383" s="39" t="s">
        <v>408</v>
      </c>
      <c r="D383" s="39" t="s">
        <v>403</v>
      </c>
      <c r="E383" s="39" t="s">
        <v>404</v>
      </c>
      <c r="F383" s="39" t="s">
        <v>810</v>
      </c>
      <c r="G383" s="39" t="s">
        <v>810</v>
      </c>
      <c r="H383" s="40" t="s">
        <v>814</v>
      </c>
      <c r="I383" s="41">
        <v>5</v>
      </c>
      <c r="J383" s="57"/>
      <c r="K383" s="9">
        <v>1</v>
      </c>
      <c r="L383" s="42"/>
      <c r="M383" s="43"/>
      <c r="N383" s="44">
        <f>IF(M383&gt;0,ROUND(L383/M383,4),0)</f>
        <v>0</v>
      </c>
      <c r="O383" s="45"/>
      <c r="P383" s="46"/>
      <c r="Q383" s="44">
        <f>ROUND(ROUND(N383,4)*(1-O383),4)</f>
        <v>0</v>
      </c>
      <c r="R383" s="44">
        <f>ROUND(ROUND(Q383,4)*(1+P383),4)</f>
        <v>0</v>
      </c>
      <c r="S383" s="44">
        <f t="shared" si="56"/>
        <v>0</v>
      </c>
      <c r="T383" s="44">
        <f t="shared" si="56"/>
        <v>0</v>
      </c>
      <c r="U383" s="47"/>
      <c r="V383" s="47"/>
      <c r="W383" s="47"/>
      <c r="X383" s="48"/>
    </row>
    <row r="384" spans="18:20" ht="13.5" thickBot="1">
      <c r="R384" s="58" t="s">
        <v>819</v>
      </c>
      <c r="S384" s="59">
        <f>SUM(S379:S383)</f>
        <v>0</v>
      </c>
      <c r="T384" s="60">
        <f>SUM(T379:T383)</f>
        <v>0</v>
      </c>
    </row>
  </sheetData>
  <sheetProtection password="EB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5" r:id="rId2"/>
  <headerFooter alignWithMargins="0">
    <oddHeader>&amp;ROBR-8A</oddHeader>
    <oddFooter>&amp;LJN št. 16-05/13, 1. POGODBENO OBDOBJE: 1.9.2013 - 31.8.2014&amp;RStran &amp;P od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4:X198"/>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8.125" style="1" customWidth="1"/>
    <col min="4" max="4" width="53.625" style="1" customWidth="1"/>
    <col min="5" max="5" width="23.75390625" style="1" customWidth="1"/>
    <col min="6" max="6" width="14.25390625" style="1" customWidth="1"/>
    <col min="7" max="7" width="12.875" style="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20" width="17.25390625" style="1" customWidth="1"/>
    <col min="21" max="21" width="20.75390625" style="1" customWidth="1"/>
    <col min="22" max="22" width="25.75390625" style="1" customWidth="1"/>
    <col min="23" max="23" width="12.75390625" style="1" customWidth="1"/>
    <col min="24" max="24" width="25.75390625" style="1" customWidth="1"/>
    <col min="25" max="16384" width="9.125" style="1" customWidth="1"/>
  </cols>
  <sheetData>
    <row r="1" ht="12.75"/>
    <row r="2" ht="12.75"/>
    <row r="3" ht="12.75"/>
    <row r="4" ht="15.75">
      <c r="C4" s="74" t="s">
        <v>778</v>
      </c>
    </row>
    <row r="5" spans="2:3" ht="18">
      <c r="B5" s="75" t="s">
        <v>409</v>
      </c>
      <c r="C5" s="14" t="s">
        <v>410</v>
      </c>
    </row>
    <row r="7" ht="12.75">
      <c r="C7" s="76">
        <f>IF('2. Podatki o ponudniku'!C5&lt;&gt;"","Naziv ponudnika: "&amp;'2. Podatki o ponudniku'!C5,"")</f>
      </c>
    </row>
    <row r="8" ht="12.75">
      <c r="C8" s="76">
        <f>IF('2. Podatki o ponudniku'!C7&lt;&gt;"","Identifikacijska številka za DDV: "&amp;'2. Podatki o ponudniku'!C7,"")</f>
      </c>
    </row>
    <row r="10" ht="13.5" thickBot="1"/>
    <row r="11" spans="1:24" ht="13.5" thickBot="1">
      <c r="A11" s="49" t="s">
        <v>781</v>
      </c>
      <c r="B11" s="54" t="s">
        <v>782</v>
      </c>
      <c r="C11" s="15" t="s">
        <v>411</v>
      </c>
      <c r="D11" s="15"/>
      <c r="E11" s="15"/>
      <c r="F11" s="15"/>
      <c r="G11" s="15"/>
      <c r="H11" s="15" t="s">
        <v>784</v>
      </c>
      <c r="I11" s="15"/>
      <c r="J11" s="4"/>
      <c r="K11" s="3"/>
      <c r="L11" s="15" t="s">
        <v>412</v>
      </c>
      <c r="M11" s="15"/>
      <c r="N11" s="15"/>
      <c r="O11" s="15"/>
      <c r="P11" s="15"/>
      <c r="Q11" s="15"/>
      <c r="R11" s="15"/>
      <c r="S11" s="15"/>
      <c r="T11" s="15"/>
      <c r="U11" s="15"/>
      <c r="V11" s="15"/>
      <c r="W11" s="15"/>
      <c r="X11" s="4"/>
    </row>
    <row r="12" spans="1:24" ht="51.75" thickBot="1">
      <c r="A12" s="50" t="s">
        <v>786</v>
      </c>
      <c r="B12" s="16" t="s">
        <v>787</v>
      </c>
      <c r="C12" s="17" t="s">
        <v>788</v>
      </c>
      <c r="D12" s="17" t="s">
        <v>789</v>
      </c>
      <c r="E12" s="17" t="s">
        <v>790</v>
      </c>
      <c r="F12" s="17" t="s">
        <v>791</v>
      </c>
      <c r="G12" s="17" t="s">
        <v>792</v>
      </c>
      <c r="H12" s="17" t="s">
        <v>793</v>
      </c>
      <c r="I12" s="17" t="s">
        <v>794</v>
      </c>
      <c r="J12" s="18" t="s">
        <v>795</v>
      </c>
      <c r="K12" s="16" t="s">
        <v>796</v>
      </c>
      <c r="L12" s="17" t="s">
        <v>797</v>
      </c>
      <c r="M12" s="17" t="s">
        <v>798</v>
      </c>
      <c r="N12" s="17" t="s">
        <v>799</v>
      </c>
      <c r="O12" s="17" t="s">
        <v>800</v>
      </c>
      <c r="P12" s="17" t="s">
        <v>801</v>
      </c>
      <c r="Q12" s="17" t="s">
        <v>802</v>
      </c>
      <c r="R12" s="17" t="s">
        <v>803</v>
      </c>
      <c r="S12" s="17" t="s">
        <v>804</v>
      </c>
      <c r="T12" s="17" t="s">
        <v>805</v>
      </c>
      <c r="U12" s="17" t="s">
        <v>806</v>
      </c>
      <c r="V12" s="17" t="s">
        <v>807</v>
      </c>
      <c r="W12" s="17" t="s">
        <v>808</v>
      </c>
      <c r="X12" s="18" t="s">
        <v>809</v>
      </c>
    </row>
    <row r="13" spans="1:24" ht="12.75">
      <c r="A13" s="51" t="s">
        <v>810</v>
      </c>
      <c r="B13" s="5">
        <v>1</v>
      </c>
      <c r="C13" s="19" t="s">
        <v>413</v>
      </c>
      <c r="D13" s="19" t="s">
        <v>414</v>
      </c>
      <c r="E13" s="19" t="s">
        <v>415</v>
      </c>
      <c r="F13" s="19" t="s">
        <v>810</v>
      </c>
      <c r="G13" s="19" t="s">
        <v>810</v>
      </c>
      <c r="H13" s="20" t="s">
        <v>814</v>
      </c>
      <c r="I13" s="21">
        <v>250</v>
      </c>
      <c r="J13" s="55"/>
      <c r="K13" s="5">
        <v>1</v>
      </c>
      <c r="L13" s="22"/>
      <c r="M13" s="23"/>
      <c r="N13" s="24">
        <f>IF(M13&gt;0,ROUND(L13/M13,4),0)</f>
        <v>0</v>
      </c>
      <c r="O13" s="25"/>
      <c r="P13" s="26"/>
      <c r="Q13" s="24">
        <f>ROUND(ROUND(N13,4)*(1-O13),4)</f>
        <v>0</v>
      </c>
      <c r="R13" s="24">
        <f>ROUND(ROUND(Q13,4)*(1+P13),4)</f>
        <v>0</v>
      </c>
      <c r="S13" s="24">
        <f aca="true" t="shared" si="0" ref="S13:T16">ROUND($I13*Q13,4)</f>
        <v>0</v>
      </c>
      <c r="T13" s="24">
        <f t="shared" si="0"/>
        <v>0</v>
      </c>
      <c r="U13" s="27"/>
      <c r="V13" s="27"/>
      <c r="W13" s="27"/>
      <c r="X13" s="28"/>
    </row>
    <row r="14" spans="1:24" ht="12.75">
      <c r="A14" s="52" t="s">
        <v>810</v>
      </c>
      <c r="B14" s="7">
        <v>2</v>
      </c>
      <c r="C14" s="29" t="s">
        <v>416</v>
      </c>
      <c r="D14" s="29" t="s">
        <v>414</v>
      </c>
      <c r="E14" s="29" t="s">
        <v>415</v>
      </c>
      <c r="F14" s="29" t="s">
        <v>810</v>
      </c>
      <c r="G14" s="29" t="s">
        <v>810</v>
      </c>
      <c r="H14" s="30" t="s">
        <v>814</v>
      </c>
      <c r="I14" s="31">
        <v>550</v>
      </c>
      <c r="J14" s="56"/>
      <c r="K14" s="7">
        <v>1</v>
      </c>
      <c r="L14" s="32"/>
      <c r="M14" s="33"/>
      <c r="N14" s="34">
        <f>IF(M14&gt;0,ROUND(L14/M14,4),0)</f>
        <v>0</v>
      </c>
      <c r="O14" s="35"/>
      <c r="P14" s="36"/>
      <c r="Q14" s="34">
        <f>ROUND(ROUND(N14,4)*(1-O14),4)</f>
        <v>0</v>
      </c>
      <c r="R14" s="34">
        <f>ROUND(ROUND(Q14,4)*(1+P14),4)</f>
        <v>0</v>
      </c>
      <c r="S14" s="34">
        <f t="shared" si="0"/>
        <v>0</v>
      </c>
      <c r="T14" s="34">
        <f t="shared" si="0"/>
        <v>0</v>
      </c>
      <c r="U14" s="37"/>
      <c r="V14" s="37"/>
      <c r="W14" s="37"/>
      <c r="X14" s="38"/>
    </row>
    <row r="15" spans="1:24" ht="12.75">
      <c r="A15" s="52" t="s">
        <v>810</v>
      </c>
      <c r="B15" s="7">
        <v>3</v>
      </c>
      <c r="C15" s="29" t="s">
        <v>417</v>
      </c>
      <c r="D15" s="29" t="s">
        <v>414</v>
      </c>
      <c r="E15" s="29" t="s">
        <v>415</v>
      </c>
      <c r="F15" s="29" t="s">
        <v>810</v>
      </c>
      <c r="G15" s="29" t="s">
        <v>810</v>
      </c>
      <c r="H15" s="30" t="s">
        <v>814</v>
      </c>
      <c r="I15" s="31">
        <v>2550</v>
      </c>
      <c r="J15" s="56"/>
      <c r="K15" s="7">
        <v>1</v>
      </c>
      <c r="L15" s="32"/>
      <c r="M15" s="33"/>
      <c r="N15" s="34">
        <f>IF(M15&gt;0,ROUND(L15/M15,4),0)</f>
        <v>0</v>
      </c>
      <c r="O15" s="35"/>
      <c r="P15" s="36"/>
      <c r="Q15" s="34">
        <f>ROUND(ROUND(N15,4)*(1-O15),4)</f>
        <v>0</v>
      </c>
      <c r="R15" s="34">
        <f>ROUND(ROUND(Q15,4)*(1+P15),4)</f>
        <v>0</v>
      </c>
      <c r="S15" s="34">
        <f t="shared" si="0"/>
        <v>0</v>
      </c>
      <c r="T15" s="34">
        <f t="shared" si="0"/>
        <v>0</v>
      </c>
      <c r="U15" s="37"/>
      <c r="V15" s="37"/>
      <c r="W15" s="37"/>
      <c r="X15" s="38"/>
    </row>
    <row r="16" spans="1:24" ht="13.5" thickBot="1">
      <c r="A16" s="53" t="s">
        <v>810</v>
      </c>
      <c r="B16" s="9">
        <v>4</v>
      </c>
      <c r="C16" s="39" t="s">
        <v>418</v>
      </c>
      <c r="D16" s="39" t="s">
        <v>414</v>
      </c>
      <c r="E16" s="39" t="s">
        <v>415</v>
      </c>
      <c r="F16" s="39" t="s">
        <v>810</v>
      </c>
      <c r="G16" s="39" t="s">
        <v>810</v>
      </c>
      <c r="H16" s="40" t="s">
        <v>814</v>
      </c>
      <c r="I16" s="41">
        <v>1450</v>
      </c>
      <c r="J16" s="57"/>
      <c r="K16" s="9">
        <v>1</v>
      </c>
      <c r="L16" s="42"/>
      <c r="M16" s="43"/>
      <c r="N16" s="44">
        <f>IF(M16&gt;0,ROUND(L16/M16,4),0)</f>
        <v>0</v>
      </c>
      <c r="O16" s="45"/>
      <c r="P16" s="46"/>
      <c r="Q16" s="44">
        <f>ROUND(ROUND(N16,4)*(1-O16),4)</f>
        <v>0</v>
      </c>
      <c r="R16" s="44">
        <f>ROUND(ROUND(Q16,4)*(1+P16),4)</f>
        <v>0</v>
      </c>
      <c r="S16" s="44">
        <f t="shared" si="0"/>
        <v>0</v>
      </c>
      <c r="T16" s="44">
        <f t="shared" si="0"/>
        <v>0</v>
      </c>
      <c r="U16" s="47"/>
      <c r="V16" s="47"/>
      <c r="W16" s="47"/>
      <c r="X16" s="48"/>
    </row>
    <row r="17" spans="18:20" ht="13.5" thickBot="1">
      <c r="R17" s="58" t="s">
        <v>819</v>
      </c>
      <c r="S17" s="59">
        <f>SUM(S13:S16)</f>
        <v>0</v>
      </c>
      <c r="T17" s="60">
        <f>SUM(T13:T16)</f>
        <v>0</v>
      </c>
    </row>
    <row r="19" ht="13.5" thickBot="1"/>
    <row r="20" spans="1:24" ht="13.5" thickBot="1">
      <c r="A20" s="49" t="s">
        <v>781</v>
      </c>
      <c r="B20" s="54" t="s">
        <v>820</v>
      </c>
      <c r="C20" s="15" t="s">
        <v>419</v>
      </c>
      <c r="D20" s="15"/>
      <c r="E20" s="15"/>
      <c r="F20" s="15"/>
      <c r="G20" s="15"/>
      <c r="H20" s="15" t="s">
        <v>784</v>
      </c>
      <c r="I20" s="15"/>
      <c r="J20" s="4"/>
      <c r="K20" s="3"/>
      <c r="L20" s="15" t="s">
        <v>420</v>
      </c>
      <c r="M20" s="15"/>
      <c r="N20" s="15"/>
      <c r="O20" s="15"/>
      <c r="P20" s="15"/>
      <c r="Q20" s="15"/>
      <c r="R20" s="15"/>
      <c r="S20" s="15"/>
      <c r="T20" s="15"/>
      <c r="U20" s="15"/>
      <c r="V20" s="15"/>
      <c r="W20" s="15"/>
      <c r="X20" s="4"/>
    </row>
    <row r="21" spans="1:24" ht="51.75" thickBot="1">
      <c r="A21" s="50" t="s">
        <v>786</v>
      </c>
      <c r="B21" s="16" t="s">
        <v>787</v>
      </c>
      <c r="C21" s="17" t="s">
        <v>788</v>
      </c>
      <c r="D21" s="17" t="s">
        <v>789</v>
      </c>
      <c r="E21" s="17" t="s">
        <v>790</v>
      </c>
      <c r="F21" s="17" t="s">
        <v>791</v>
      </c>
      <c r="G21" s="17" t="s">
        <v>792</v>
      </c>
      <c r="H21" s="17" t="s">
        <v>793</v>
      </c>
      <c r="I21" s="17" t="s">
        <v>794</v>
      </c>
      <c r="J21" s="18" t="s">
        <v>795</v>
      </c>
      <c r="K21" s="16" t="s">
        <v>796</v>
      </c>
      <c r="L21" s="17" t="s">
        <v>797</v>
      </c>
      <c r="M21" s="17" t="s">
        <v>798</v>
      </c>
      <c r="N21" s="17" t="s">
        <v>799</v>
      </c>
      <c r="O21" s="17" t="s">
        <v>800</v>
      </c>
      <c r="P21" s="17" t="s">
        <v>801</v>
      </c>
      <c r="Q21" s="17" t="s">
        <v>802</v>
      </c>
      <c r="R21" s="17" t="s">
        <v>803</v>
      </c>
      <c r="S21" s="17" t="s">
        <v>804</v>
      </c>
      <c r="T21" s="17" t="s">
        <v>805</v>
      </c>
      <c r="U21" s="17" t="s">
        <v>806</v>
      </c>
      <c r="V21" s="17" t="s">
        <v>807</v>
      </c>
      <c r="W21" s="17" t="s">
        <v>808</v>
      </c>
      <c r="X21" s="18" t="s">
        <v>809</v>
      </c>
    </row>
    <row r="22" spans="1:24" ht="38.25">
      <c r="A22" s="51" t="s">
        <v>810</v>
      </c>
      <c r="B22" s="5">
        <v>1</v>
      </c>
      <c r="C22" s="19" t="s">
        <v>421</v>
      </c>
      <c r="D22" s="19" t="s">
        <v>422</v>
      </c>
      <c r="E22" s="19" t="s">
        <v>337</v>
      </c>
      <c r="F22" s="19" t="s">
        <v>810</v>
      </c>
      <c r="G22" s="19" t="s">
        <v>810</v>
      </c>
      <c r="H22" s="20" t="s">
        <v>814</v>
      </c>
      <c r="I22" s="21">
        <v>200</v>
      </c>
      <c r="J22" s="55"/>
      <c r="K22" s="5">
        <v>1</v>
      </c>
      <c r="L22" s="22"/>
      <c r="M22" s="23"/>
      <c r="N22" s="24">
        <f aca="true" t="shared" si="1" ref="N22:N27">IF(M22&gt;0,ROUND(L22/M22,4),0)</f>
        <v>0</v>
      </c>
      <c r="O22" s="25"/>
      <c r="P22" s="26"/>
      <c r="Q22" s="24">
        <f aca="true" t="shared" si="2" ref="Q22:Q27">ROUND(ROUND(N22,4)*(1-O22),4)</f>
        <v>0</v>
      </c>
      <c r="R22" s="24">
        <f aca="true" t="shared" si="3" ref="R22:R27">ROUND(ROUND(Q22,4)*(1+P22),4)</f>
        <v>0</v>
      </c>
      <c r="S22" s="24">
        <f aca="true" t="shared" si="4" ref="S22:T27">ROUND($I22*Q22,4)</f>
        <v>0</v>
      </c>
      <c r="T22" s="24">
        <f t="shared" si="4"/>
        <v>0</v>
      </c>
      <c r="U22" s="27"/>
      <c r="V22" s="27"/>
      <c r="W22" s="27"/>
      <c r="X22" s="28"/>
    </row>
    <row r="23" spans="1:24" ht="38.25">
      <c r="A23" s="52" t="s">
        <v>810</v>
      </c>
      <c r="B23" s="7">
        <v>2</v>
      </c>
      <c r="C23" s="29" t="s">
        <v>423</v>
      </c>
      <c r="D23" s="29" t="s">
        <v>422</v>
      </c>
      <c r="E23" s="29" t="s">
        <v>337</v>
      </c>
      <c r="F23" s="29" t="s">
        <v>810</v>
      </c>
      <c r="G23" s="29" t="s">
        <v>810</v>
      </c>
      <c r="H23" s="30" t="s">
        <v>814</v>
      </c>
      <c r="I23" s="31">
        <v>50</v>
      </c>
      <c r="J23" s="56"/>
      <c r="K23" s="7">
        <v>1</v>
      </c>
      <c r="L23" s="32"/>
      <c r="M23" s="33"/>
      <c r="N23" s="34">
        <f t="shared" si="1"/>
        <v>0</v>
      </c>
      <c r="O23" s="35"/>
      <c r="P23" s="36"/>
      <c r="Q23" s="34">
        <f t="shared" si="2"/>
        <v>0</v>
      </c>
      <c r="R23" s="34">
        <f t="shared" si="3"/>
        <v>0</v>
      </c>
      <c r="S23" s="34">
        <f t="shared" si="4"/>
        <v>0</v>
      </c>
      <c r="T23" s="34">
        <f t="shared" si="4"/>
        <v>0</v>
      </c>
      <c r="U23" s="37"/>
      <c r="V23" s="37"/>
      <c r="W23" s="37"/>
      <c r="X23" s="38"/>
    </row>
    <row r="24" spans="1:24" ht="38.25">
      <c r="A24" s="52" t="s">
        <v>810</v>
      </c>
      <c r="B24" s="7">
        <v>3</v>
      </c>
      <c r="C24" s="29" t="s">
        <v>424</v>
      </c>
      <c r="D24" s="29" t="s">
        <v>422</v>
      </c>
      <c r="E24" s="29" t="s">
        <v>337</v>
      </c>
      <c r="F24" s="29" t="s">
        <v>810</v>
      </c>
      <c r="G24" s="29" t="s">
        <v>810</v>
      </c>
      <c r="H24" s="30" t="s">
        <v>814</v>
      </c>
      <c r="I24" s="31">
        <v>200</v>
      </c>
      <c r="J24" s="56"/>
      <c r="K24" s="7">
        <v>1</v>
      </c>
      <c r="L24" s="32"/>
      <c r="M24" s="33"/>
      <c r="N24" s="34">
        <f t="shared" si="1"/>
        <v>0</v>
      </c>
      <c r="O24" s="35"/>
      <c r="P24" s="36"/>
      <c r="Q24" s="34">
        <f t="shared" si="2"/>
        <v>0</v>
      </c>
      <c r="R24" s="34">
        <f t="shared" si="3"/>
        <v>0</v>
      </c>
      <c r="S24" s="34">
        <f t="shared" si="4"/>
        <v>0</v>
      </c>
      <c r="T24" s="34">
        <f t="shared" si="4"/>
        <v>0</v>
      </c>
      <c r="U24" s="37"/>
      <c r="V24" s="37"/>
      <c r="W24" s="37"/>
      <c r="X24" s="38"/>
    </row>
    <row r="25" spans="1:24" ht="38.25">
      <c r="A25" s="52" t="s">
        <v>810</v>
      </c>
      <c r="B25" s="7">
        <v>4</v>
      </c>
      <c r="C25" s="29" t="s">
        <v>425</v>
      </c>
      <c r="D25" s="29" t="s">
        <v>426</v>
      </c>
      <c r="E25" s="29" t="s">
        <v>337</v>
      </c>
      <c r="F25" s="29" t="s">
        <v>810</v>
      </c>
      <c r="G25" s="29" t="s">
        <v>810</v>
      </c>
      <c r="H25" s="30" t="s">
        <v>814</v>
      </c>
      <c r="I25" s="31">
        <v>50</v>
      </c>
      <c r="J25" s="56"/>
      <c r="K25" s="7">
        <v>1</v>
      </c>
      <c r="L25" s="32"/>
      <c r="M25" s="33"/>
      <c r="N25" s="34">
        <f t="shared" si="1"/>
        <v>0</v>
      </c>
      <c r="O25" s="35"/>
      <c r="P25" s="36"/>
      <c r="Q25" s="34">
        <f t="shared" si="2"/>
        <v>0</v>
      </c>
      <c r="R25" s="34">
        <f t="shared" si="3"/>
        <v>0</v>
      </c>
      <c r="S25" s="34">
        <f t="shared" si="4"/>
        <v>0</v>
      </c>
      <c r="T25" s="34">
        <f t="shared" si="4"/>
        <v>0</v>
      </c>
      <c r="U25" s="37"/>
      <c r="V25" s="37"/>
      <c r="W25" s="37"/>
      <c r="X25" s="38"/>
    </row>
    <row r="26" spans="1:24" ht="38.25">
      <c r="A26" s="52" t="s">
        <v>810</v>
      </c>
      <c r="B26" s="7">
        <v>5</v>
      </c>
      <c r="C26" s="29" t="s">
        <v>427</v>
      </c>
      <c r="D26" s="29" t="s">
        <v>422</v>
      </c>
      <c r="E26" s="29" t="s">
        <v>337</v>
      </c>
      <c r="F26" s="29" t="s">
        <v>810</v>
      </c>
      <c r="G26" s="29" t="s">
        <v>810</v>
      </c>
      <c r="H26" s="30" t="s">
        <v>814</v>
      </c>
      <c r="I26" s="31">
        <v>50</v>
      </c>
      <c r="J26" s="56"/>
      <c r="K26" s="7">
        <v>1</v>
      </c>
      <c r="L26" s="32"/>
      <c r="M26" s="33"/>
      <c r="N26" s="34">
        <f t="shared" si="1"/>
        <v>0</v>
      </c>
      <c r="O26" s="35"/>
      <c r="P26" s="36"/>
      <c r="Q26" s="34">
        <f t="shared" si="2"/>
        <v>0</v>
      </c>
      <c r="R26" s="34">
        <f t="shared" si="3"/>
        <v>0</v>
      </c>
      <c r="S26" s="34">
        <f t="shared" si="4"/>
        <v>0</v>
      </c>
      <c r="T26" s="34">
        <f t="shared" si="4"/>
        <v>0</v>
      </c>
      <c r="U26" s="37"/>
      <c r="V26" s="37"/>
      <c r="W26" s="37"/>
      <c r="X26" s="38"/>
    </row>
    <row r="27" spans="1:24" ht="39" thickBot="1">
      <c r="A27" s="53" t="s">
        <v>810</v>
      </c>
      <c r="B27" s="9">
        <v>6</v>
      </c>
      <c r="C27" s="39" t="s">
        <v>428</v>
      </c>
      <c r="D27" s="39" t="s">
        <v>422</v>
      </c>
      <c r="E27" s="39" t="s">
        <v>337</v>
      </c>
      <c r="F27" s="39" t="s">
        <v>810</v>
      </c>
      <c r="G27" s="39" t="s">
        <v>810</v>
      </c>
      <c r="H27" s="40" t="s">
        <v>814</v>
      </c>
      <c r="I27" s="41">
        <v>50</v>
      </c>
      <c r="J27" s="57"/>
      <c r="K27" s="9">
        <v>1</v>
      </c>
      <c r="L27" s="42"/>
      <c r="M27" s="43"/>
      <c r="N27" s="44">
        <f t="shared" si="1"/>
        <v>0</v>
      </c>
      <c r="O27" s="45"/>
      <c r="P27" s="46"/>
      <c r="Q27" s="44">
        <f t="shared" si="2"/>
        <v>0</v>
      </c>
      <c r="R27" s="44">
        <f t="shared" si="3"/>
        <v>0</v>
      </c>
      <c r="S27" s="44">
        <f t="shared" si="4"/>
        <v>0</v>
      </c>
      <c r="T27" s="44">
        <f t="shared" si="4"/>
        <v>0</v>
      </c>
      <c r="U27" s="47"/>
      <c r="V27" s="47"/>
      <c r="W27" s="47"/>
      <c r="X27" s="48"/>
    </row>
    <row r="28" spans="18:20" ht="13.5" thickBot="1">
      <c r="R28" s="58" t="s">
        <v>819</v>
      </c>
      <c r="S28" s="59">
        <f>SUM(S22:S27)</f>
        <v>0</v>
      </c>
      <c r="T28" s="60">
        <f>SUM(T22:T27)</f>
        <v>0</v>
      </c>
    </row>
    <row r="30" ht="13.5" thickBot="1"/>
    <row r="31" spans="1:24" ht="13.5" thickBot="1">
      <c r="A31" s="49" t="s">
        <v>781</v>
      </c>
      <c r="B31" s="54" t="s">
        <v>835</v>
      </c>
      <c r="C31" s="15" t="s">
        <v>429</v>
      </c>
      <c r="D31" s="15"/>
      <c r="E31" s="15"/>
      <c r="F31" s="15"/>
      <c r="G31" s="15"/>
      <c r="H31" s="15" t="s">
        <v>784</v>
      </c>
      <c r="I31" s="15"/>
      <c r="J31" s="4"/>
      <c r="K31" s="3"/>
      <c r="L31" s="15" t="s">
        <v>430</v>
      </c>
      <c r="M31" s="15"/>
      <c r="N31" s="15"/>
      <c r="O31" s="15"/>
      <c r="P31" s="15"/>
      <c r="Q31" s="15"/>
      <c r="R31" s="15"/>
      <c r="S31" s="15"/>
      <c r="T31" s="15"/>
      <c r="U31" s="15"/>
      <c r="V31" s="15"/>
      <c r="W31" s="15"/>
      <c r="X31" s="4"/>
    </row>
    <row r="32" spans="1:24" ht="51.75" thickBot="1">
      <c r="A32" s="50" t="s">
        <v>786</v>
      </c>
      <c r="B32" s="16" t="s">
        <v>787</v>
      </c>
      <c r="C32" s="17" t="s">
        <v>788</v>
      </c>
      <c r="D32" s="17" t="s">
        <v>789</v>
      </c>
      <c r="E32" s="17" t="s">
        <v>790</v>
      </c>
      <c r="F32" s="17" t="s">
        <v>791</v>
      </c>
      <c r="G32" s="17" t="s">
        <v>792</v>
      </c>
      <c r="H32" s="17" t="s">
        <v>793</v>
      </c>
      <c r="I32" s="17" t="s">
        <v>794</v>
      </c>
      <c r="J32" s="18" t="s">
        <v>795</v>
      </c>
      <c r="K32" s="16" t="s">
        <v>796</v>
      </c>
      <c r="L32" s="17" t="s">
        <v>797</v>
      </c>
      <c r="M32" s="17" t="s">
        <v>798</v>
      </c>
      <c r="N32" s="17" t="s">
        <v>799</v>
      </c>
      <c r="O32" s="17" t="s">
        <v>800</v>
      </c>
      <c r="P32" s="17" t="s">
        <v>801</v>
      </c>
      <c r="Q32" s="17" t="s">
        <v>802</v>
      </c>
      <c r="R32" s="17" t="s">
        <v>803</v>
      </c>
      <c r="S32" s="17" t="s">
        <v>804</v>
      </c>
      <c r="T32" s="17" t="s">
        <v>805</v>
      </c>
      <c r="U32" s="17" t="s">
        <v>806</v>
      </c>
      <c r="V32" s="17" t="s">
        <v>807</v>
      </c>
      <c r="W32" s="17" t="s">
        <v>808</v>
      </c>
      <c r="X32" s="18" t="s">
        <v>809</v>
      </c>
    </row>
    <row r="33" spans="1:24" ht="12.75">
      <c r="A33" s="51" t="s">
        <v>810</v>
      </c>
      <c r="B33" s="5">
        <v>1</v>
      </c>
      <c r="C33" s="19" t="s">
        <v>431</v>
      </c>
      <c r="D33" s="19" t="s">
        <v>432</v>
      </c>
      <c r="E33" s="19" t="s">
        <v>337</v>
      </c>
      <c r="F33" s="19" t="s">
        <v>810</v>
      </c>
      <c r="G33" s="19" t="s">
        <v>810</v>
      </c>
      <c r="H33" s="20" t="s">
        <v>814</v>
      </c>
      <c r="I33" s="21">
        <v>10</v>
      </c>
      <c r="J33" s="55"/>
      <c r="K33" s="5">
        <v>1</v>
      </c>
      <c r="L33" s="22"/>
      <c r="M33" s="23"/>
      <c r="N33" s="24">
        <f>IF(M33&gt;0,ROUND(L33/M33,4),0)</f>
        <v>0</v>
      </c>
      <c r="O33" s="25"/>
      <c r="P33" s="26"/>
      <c r="Q33" s="24">
        <f>ROUND(ROUND(N33,4)*(1-O33),4)</f>
        <v>0</v>
      </c>
      <c r="R33" s="24">
        <f>ROUND(ROUND(Q33,4)*(1+P33),4)</f>
        <v>0</v>
      </c>
      <c r="S33" s="24">
        <f aca="true" t="shared" si="5" ref="S33:T36">ROUND($I33*Q33,4)</f>
        <v>0</v>
      </c>
      <c r="T33" s="24">
        <f t="shared" si="5"/>
        <v>0</v>
      </c>
      <c r="U33" s="27"/>
      <c r="V33" s="27"/>
      <c r="W33" s="27"/>
      <c r="X33" s="28"/>
    </row>
    <row r="34" spans="1:24" ht="25.5">
      <c r="A34" s="52" t="s">
        <v>810</v>
      </c>
      <c r="B34" s="7">
        <v>2</v>
      </c>
      <c r="C34" s="29" t="s">
        <v>431</v>
      </c>
      <c r="D34" s="29" t="s">
        <v>433</v>
      </c>
      <c r="E34" s="29" t="s">
        <v>337</v>
      </c>
      <c r="F34" s="29" t="s">
        <v>810</v>
      </c>
      <c r="G34" s="29" t="s">
        <v>810</v>
      </c>
      <c r="H34" s="30" t="s">
        <v>814</v>
      </c>
      <c r="I34" s="31">
        <v>20</v>
      </c>
      <c r="J34" s="56"/>
      <c r="K34" s="7">
        <v>1</v>
      </c>
      <c r="L34" s="32"/>
      <c r="M34" s="33"/>
      <c r="N34" s="34">
        <f>IF(M34&gt;0,ROUND(L34/M34,4),0)</f>
        <v>0</v>
      </c>
      <c r="O34" s="35"/>
      <c r="P34" s="36"/>
      <c r="Q34" s="34">
        <f>ROUND(ROUND(N34,4)*(1-O34),4)</f>
        <v>0</v>
      </c>
      <c r="R34" s="34">
        <f>ROUND(ROUND(Q34,4)*(1+P34),4)</f>
        <v>0</v>
      </c>
      <c r="S34" s="34">
        <f t="shared" si="5"/>
        <v>0</v>
      </c>
      <c r="T34" s="34">
        <f t="shared" si="5"/>
        <v>0</v>
      </c>
      <c r="U34" s="37"/>
      <c r="V34" s="37"/>
      <c r="W34" s="37"/>
      <c r="X34" s="38"/>
    </row>
    <row r="35" spans="1:24" ht="12.75">
      <c r="A35" s="52" t="s">
        <v>810</v>
      </c>
      <c r="B35" s="7">
        <v>3</v>
      </c>
      <c r="C35" s="29" t="s">
        <v>434</v>
      </c>
      <c r="D35" s="29" t="s">
        <v>435</v>
      </c>
      <c r="E35" s="29" t="s">
        <v>337</v>
      </c>
      <c r="F35" s="29" t="s">
        <v>810</v>
      </c>
      <c r="G35" s="29" t="s">
        <v>810</v>
      </c>
      <c r="H35" s="30" t="s">
        <v>814</v>
      </c>
      <c r="I35" s="31">
        <v>10</v>
      </c>
      <c r="J35" s="56"/>
      <c r="K35" s="7">
        <v>1</v>
      </c>
      <c r="L35" s="32"/>
      <c r="M35" s="33"/>
      <c r="N35" s="34">
        <f>IF(M35&gt;0,ROUND(L35/M35,4),0)</f>
        <v>0</v>
      </c>
      <c r="O35" s="35"/>
      <c r="P35" s="36"/>
      <c r="Q35" s="34">
        <f>ROUND(ROUND(N35,4)*(1-O35),4)</f>
        <v>0</v>
      </c>
      <c r="R35" s="34">
        <f>ROUND(ROUND(Q35,4)*(1+P35),4)</f>
        <v>0</v>
      </c>
      <c r="S35" s="34">
        <f t="shared" si="5"/>
        <v>0</v>
      </c>
      <c r="T35" s="34">
        <f t="shared" si="5"/>
        <v>0</v>
      </c>
      <c r="U35" s="37"/>
      <c r="V35" s="37"/>
      <c r="W35" s="37"/>
      <c r="X35" s="38"/>
    </row>
    <row r="36" spans="1:24" ht="26.25" thickBot="1">
      <c r="A36" s="53" t="s">
        <v>810</v>
      </c>
      <c r="B36" s="9">
        <v>4</v>
      </c>
      <c r="C36" s="39" t="s">
        <v>434</v>
      </c>
      <c r="D36" s="39" t="s">
        <v>436</v>
      </c>
      <c r="E36" s="39" t="s">
        <v>337</v>
      </c>
      <c r="F36" s="39" t="s">
        <v>810</v>
      </c>
      <c r="G36" s="39" t="s">
        <v>810</v>
      </c>
      <c r="H36" s="40" t="s">
        <v>814</v>
      </c>
      <c r="I36" s="41">
        <v>70</v>
      </c>
      <c r="J36" s="57"/>
      <c r="K36" s="9">
        <v>1</v>
      </c>
      <c r="L36" s="42"/>
      <c r="M36" s="43"/>
      <c r="N36" s="44">
        <f>IF(M36&gt;0,ROUND(L36/M36,4),0)</f>
        <v>0</v>
      </c>
      <c r="O36" s="45"/>
      <c r="P36" s="46"/>
      <c r="Q36" s="44">
        <f>ROUND(ROUND(N36,4)*(1-O36),4)</f>
        <v>0</v>
      </c>
      <c r="R36" s="44">
        <f>ROUND(ROUND(Q36,4)*(1+P36),4)</f>
        <v>0</v>
      </c>
      <c r="S36" s="44">
        <f t="shared" si="5"/>
        <v>0</v>
      </c>
      <c r="T36" s="44">
        <f t="shared" si="5"/>
        <v>0</v>
      </c>
      <c r="U36" s="47"/>
      <c r="V36" s="47"/>
      <c r="W36" s="47"/>
      <c r="X36" s="48"/>
    </row>
    <row r="37" spans="18:20" ht="13.5" thickBot="1">
      <c r="R37" s="58" t="s">
        <v>819</v>
      </c>
      <c r="S37" s="59">
        <f>SUM(S33:S36)</f>
        <v>0</v>
      </c>
      <c r="T37" s="60">
        <f>SUM(T33:T36)</f>
        <v>0</v>
      </c>
    </row>
    <row r="39" ht="13.5" thickBot="1"/>
    <row r="40" spans="1:24" ht="13.5" thickBot="1">
      <c r="A40" s="49" t="s">
        <v>781</v>
      </c>
      <c r="B40" s="54" t="s">
        <v>848</v>
      </c>
      <c r="C40" s="15" t="s">
        <v>437</v>
      </c>
      <c r="D40" s="15"/>
      <c r="E40" s="15"/>
      <c r="F40" s="15"/>
      <c r="G40" s="15"/>
      <c r="H40" s="15" t="s">
        <v>784</v>
      </c>
      <c r="I40" s="15"/>
      <c r="J40" s="4"/>
      <c r="K40" s="3"/>
      <c r="L40" s="15" t="s">
        <v>438</v>
      </c>
      <c r="M40" s="15"/>
      <c r="N40" s="15"/>
      <c r="O40" s="15"/>
      <c r="P40" s="15"/>
      <c r="Q40" s="15"/>
      <c r="R40" s="15"/>
      <c r="S40" s="15"/>
      <c r="T40" s="15"/>
      <c r="U40" s="15"/>
      <c r="V40" s="15"/>
      <c r="W40" s="15"/>
      <c r="X40" s="4"/>
    </row>
    <row r="41" spans="1:24" ht="51.75" thickBot="1">
      <c r="A41" s="50" t="s">
        <v>786</v>
      </c>
      <c r="B41" s="16" t="s">
        <v>787</v>
      </c>
      <c r="C41" s="17" t="s">
        <v>788</v>
      </c>
      <c r="D41" s="17" t="s">
        <v>789</v>
      </c>
      <c r="E41" s="17" t="s">
        <v>790</v>
      </c>
      <c r="F41" s="17" t="s">
        <v>791</v>
      </c>
      <c r="G41" s="17" t="s">
        <v>792</v>
      </c>
      <c r="H41" s="17" t="s">
        <v>793</v>
      </c>
      <c r="I41" s="17" t="s">
        <v>794</v>
      </c>
      <c r="J41" s="18" t="s">
        <v>795</v>
      </c>
      <c r="K41" s="16" t="s">
        <v>796</v>
      </c>
      <c r="L41" s="17" t="s">
        <v>797</v>
      </c>
      <c r="M41" s="17" t="s">
        <v>798</v>
      </c>
      <c r="N41" s="17" t="s">
        <v>799</v>
      </c>
      <c r="O41" s="17" t="s">
        <v>800</v>
      </c>
      <c r="P41" s="17" t="s">
        <v>801</v>
      </c>
      <c r="Q41" s="17" t="s">
        <v>802</v>
      </c>
      <c r="R41" s="17" t="s">
        <v>803</v>
      </c>
      <c r="S41" s="17" t="s">
        <v>804</v>
      </c>
      <c r="T41" s="17" t="s">
        <v>805</v>
      </c>
      <c r="U41" s="17" t="s">
        <v>806</v>
      </c>
      <c r="V41" s="17" t="s">
        <v>807</v>
      </c>
      <c r="W41" s="17" t="s">
        <v>808</v>
      </c>
      <c r="X41" s="18" t="s">
        <v>809</v>
      </c>
    </row>
    <row r="42" spans="1:24" ht="51">
      <c r="A42" s="51" t="s">
        <v>810</v>
      </c>
      <c r="B42" s="5">
        <v>1</v>
      </c>
      <c r="C42" s="19" t="s">
        <v>439</v>
      </c>
      <c r="D42" s="19" t="s">
        <v>440</v>
      </c>
      <c r="E42" s="19" t="s">
        <v>337</v>
      </c>
      <c r="F42" s="19" t="s">
        <v>810</v>
      </c>
      <c r="G42" s="19" t="s">
        <v>810</v>
      </c>
      <c r="H42" s="20" t="s">
        <v>814</v>
      </c>
      <c r="I42" s="21">
        <v>40</v>
      </c>
      <c r="J42" s="55"/>
      <c r="K42" s="5">
        <v>1</v>
      </c>
      <c r="L42" s="22"/>
      <c r="M42" s="23"/>
      <c r="N42" s="24">
        <f>IF(M42&gt;0,ROUND(L42/M42,4),0)</f>
        <v>0</v>
      </c>
      <c r="O42" s="25"/>
      <c r="P42" s="26"/>
      <c r="Q42" s="24">
        <f>ROUND(ROUND(N42,4)*(1-O42),4)</f>
        <v>0</v>
      </c>
      <c r="R42" s="24">
        <f>ROUND(ROUND(Q42,4)*(1+P42),4)</f>
        <v>0</v>
      </c>
      <c r="S42" s="24">
        <f aca="true" t="shared" si="6" ref="S42:T44">ROUND($I42*Q42,4)</f>
        <v>0</v>
      </c>
      <c r="T42" s="24">
        <f t="shared" si="6"/>
        <v>0</v>
      </c>
      <c r="U42" s="27"/>
      <c r="V42" s="27"/>
      <c r="W42" s="27"/>
      <c r="X42" s="28"/>
    </row>
    <row r="43" spans="1:24" ht="51">
      <c r="A43" s="52" t="s">
        <v>810</v>
      </c>
      <c r="B43" s="7">
        <v>2</v>
      </c>
      <c r="C43" s="29" t="s">
        <v>441</v>
      </c>
      <c r="D43" s="29" t="s">
        <v>440</v>
      </c>
      <c r="E43" s="29" t="s">
        <v>337</v>
      </c>
      <c r="F43" s="29" t="s">
        <v>810</v>
      </c>
      <c r="G43" s="29" t="s">
        <v>810</v>
      </c>
      <c r="H43" s="30" t="s">
        <v>814</v>
      </c>
      <c r="I43" s="31">
        <v>20</v>
      </c>
      <c r="J43" s="56"/>
      <c r="K43" s="7">
        <v>1</v>
      </c>
      <c r="L43" s="32"/>
      <c r="M43" s="33"/>
      <c r="N43" s="34">
        <f>IF(M43&gt;0,ROUND(L43/M43,4),0)</f>
        <v>0</v>
      </c>
      <c r="O43" s="35"/>
      <c r="P43" s="36"/>
      <c r="Q43" s="34">
        <f>ROUND(ROUND(N43,4)*(1-O43),4)</f>
        <v>0</v>
      </c>
      <c r="R43" s="34">
        <f>ROUND(ROUND(Q43,4)*(1+P43),4)</f>
        <v>0</v>
      </c>
      <c r="S43" s="34">
        <f t="shared" si="6"/>
        <v>0</v>
      </c>
      <c r="T43" s="34">
        <f t="shared" si="6"/>
        <v>0</v>
      </c>
      <c r="U43" s="37"/>
      <c r="V43" s="37"/>
      <c r="W43" s="37"/>
      <c r="X43" s="38"/>
    </row>
    <row r="44" spans="1:24" ht="51.75" thickBot="1">
      <c r="A44" s="53" t="s">
        <v>810</v>
      </c>
      <c r="B44" s="9">
        <v>3</v>
      </c>
      <c r="C44" s="39" t="s">
        <v>442</v>
      </c>
      <c r="D44" s="39" t="s">
        <v>440</v>
      </c>
      <c r="E44" s="39" t="s">
        <v>337</v>
      </c>
      <c r="F44" s="39" t="s">
        <v>810</v>
      </c>
      <c r="G44" s="39" t="s">
        <v>810</v>
      </c>
      <c r="H44" s="40" t="s">
        <v>833</v>
      </c>
      <c r="I44" s="41">
        <v>20</v>
      </c>
      <c r="J44" s="57"/>
      <c r="K44" s="9">
        <v>1</v>
      </c>
      <c r="L44" s="42"/>
      <c r="M44" s="43"/>
      <c r="N44" s="44">
        <f>IF(M44&gt;0,ROUND(L44/M44,4),0)</f>
        <v>0</v>
      </c>
      <c r="O44" s="45"/>
      <c r="P44" s="46"/>
      <c r="Q44" s="44">
        <f>ROUND(ROUND(N44,4)*(1-O44),4)</f>
        <v>0</v>
      </c>
      <c r="R44" s="44">
        <f>ROUND(ROUND(Q44,4)*(1+P44),4)</f>
        <v>0</v>
      </c>
      <c r="S44" s="44">
        <f t="shared" si="6"/>
        <v>0</v>
      </c>
      <c r="T44" s="44">
        <f t="shared" si="6"/>
        <v>0</v>
      </c>
      <c r="U44" s="47"/>
      <c r="V44" s="47"/>
      <c r="W44" s="47"/>
      <c r="X44" s="48"/>
    </row>
    <row r="45" spans="18:20" ht="13.5" thickBot="1">
      <c r="R45" s="58" t="s">
        <v>819</v>
      </c>
      <c r="S45" s="59">
        <f>SUM(S42:S44)</f>
        <v>0</v>
      </c>
      <c r="T45" s="60">
        <f>SUM(T42:T44)</f>
        <v>0</v>
      </c>
    </row>
    <row r="47" ht="13.5" thickBot="1"/>
    <row r="48" spans="1:24" ht="13.5" thickBot="1">
      <c r="A48" s="49" t="s">
        <v>781</v>
      </c>
      <c r="B48" s="54" t="s">
        <v>856</v>
      </c>
      <c r="C48" s="15" t="s">
        <v>443</v>
      </c>
      <c r="D48" s="15"/>
      <c r="E48" s="15"/>
      <c r="F48" s="15"/>
      <c r="G48" s="15"/>
      <c r="H48" s="15" t="s">
        <v>784</v>
      </c>
      <c r="I48" s="15"/>
      <c r="J48" s="4"/>
      <c r="K48" s="3"/>
      <c r="L48" s="15" t="s">
        <v>444</v>
      </c>
      <c r="M48" s="15"/>
      <c r="N48" s="15"/>
      <c r="O48" s="15"/>
      <c r="P48" s="15"/>
      <c r="Q48" s="15"/>
      <c r="R48" s="15"/>
      <c r="S48" s="15"/>
      <c r="T48" s="15"/>
      <c r="U48" s="15"/>
      <c r="V48" s="15"/>
      <c r="W48" s="15"/>
      <c r="X48" s="4"/>
    </row>
    <row r="49" spans="1:24" ht="51.75" thickBot="1">
      <c r="A49" s="50" t="s">
        <v>786</v>
      </c>
      <c r="B49" s="16" t="s">
        <v>787</v>
      </c>
      <c r="C49" s="17" t="s">
        <v>788</v>
      </c>
      <c r="D49" s="17" t="s">
        <v>789</v>
      </c>
      <c r="E49" s="17" t="s">
        <v>790</v>
      </c>
      <c r="F49" s="17" t="s">
        <v>791</v>
      </c>
      <c r="G49" s="17" t="s">
        <v>792</v>
      </c>
      <c r="H49" s="17" t="s">
        <v>793</v>
      </c>
      <c r="I49" s="17" t="s">
        <v>794</v>
      </c>
      <c r="J49" s="18" t="s">
        <v>795</v>
      </c>
      <c r="K49" s="16" t="s">
        <v>796</v>
      </c>
      <c r="L49" s="17" t="s">
        <v>797</v>
      </c>
      <c r="M49" s="17" t="s">
        <v>798</v>
      </c>
      <c r="N49" s="17" t="s">
        <v>799</v>
      </c>
      <c r="O49" s="17" t="s">
        <v>800</v>
      </c>
      <c r="P49" s="17" t="s">
        <v>801</v>
      </c>
      <c r="Q49" s="17" t="s">
        <v>802</v>
      </c>
      <c r="R49" s="17" t="s">
        <v>803</v>
      </c>
      <c r="S49" s="17" t="s">
        <v>804</v>
      </c>
      <c r="T49" s="17" t="s">
        <v>805</v>
      </c>
      <c r="U49" s="17" t="s">
        <v>806</v>
      </c>
      <c r="V49" s="17" t="s">
        <v>807</v>
      </c>
      <c r="W49" s="17" t="s">
        <v>808</v>
      </c>
      <c r="X49" s="18" t="s">
        <v>809</v>
      </c>
    </row>
    <row r="50" spans="1:24" ht="38.25">
      <c r="A50" s="51" t="s">
        <v>810</v>
      </c>
      <c r="B50" s="5">
        <v>1</v>
      </c>
      <c r="C50" s="19" t="s">
        <v>445</v>
      </c>
      <c r="D50" s="19" t="s">
        <v>446</v>
      </c>
      <c r="E50" s="19" t="s">
        <v>337</v>
      </c>
      <c r="F50" s="19" t="s">
        <v>810</v>
      </c>
      <c r="G50" s="19" t="s">
        <v>810</v>
      </c>
      <c r="H50" s="20" t="s">
        <v>814</v>
      </c>
      <c r="I50" s="21">
        <v>100</v>
      </c>
      <c r="J50" s="55"/>
      <c r="K50" s="5">
        <v>1</v>
      </c>
      <c r="L50" s="22"/>
      <c r="M50" s="23"/>
      <c r="N50" s="24">
        <f>IF(M50&gt;0,ROUND(L50/M50,4),0)</f>
        <v>0</v>
      </c>
      <c r="O50" s="25"/>
      <c r="P50" s="26"/>
      <c r="Q50" s="24">
        <f>ROUND(ROUND(N50,4)*(1-O50),4)</f>
        <v>0</v>
      </c>
      <c r="R50" s="24">
        <f>ROUND(ROUND(Q50,4)*(1+P50),4)</f>
        <v>0</v>
      </c>
      <c r="S50" s="24">
        <f aca="true" t="shared" si="7" ref="S50:T53">ROUND($I50*Q50,4)</f>
        <v>0</v>
      </c>
      <c r="T50" s="24">
        <f t="shared" si="7"/>
        <v>0</v>
      </c>
      <c r="U50" s="27"/>
      <c r="V50" s="27"/>
      <c r="W50" s="27"/>
      <c r="X50" s="28"/>
    </row>
    <row r="51" spans="1:24" ht="38.25">
      <c r="A51" s="52" t="s">
        <v>810</v>
      </c>
      <c r="B51" s="7">
        <v>2</v>
      </c>
      <c r="C51" s="29" t="s">
        <v>447</v>
      </c>
      <c r="D51" s="29" t="s">
        <v>446</v>
      </c>
      <c r="E51" s="29" t="s">
        <v>337</v>
      </c>
      <c r="F51" s="29" t="s">
        <v>810</v>
      </c>
      <c r="G51" s="29" t="s">
        <v>810</v>
      </c>
      <c r="H51" s="30" t="s">
        <v>814</v>
      </c>
      <c r="I51" s="31">
        <v>300</v>
      </c>
      <c r="J51" s="56"/>
      <c r="K51" s="7">
        <v>1</v>
      </c>
      <c r="L51" s="32"/>
      <c r="M51" s="33"/>
      <c r="N51" s="34">
        <f>IF(M51&gt;0,ROUND(L51/M51,4),0)</f>
        <v>0</v>
      </c>
      <c r="O51" s="35"/>
      <c r="P51" s="36"/>
      <c r="Q51" s="34">
        <f>ROUND(ROUND(N51,4)*(1-O51),4)</f>
        <v>0</v>
      </c>
      <c r="R51" s="34">
        <f>ROUND(ROUND(Q51,4)*(1+P51),4)</f>
        <v>0</v>
      </c>
      <c r="S51" s="34">
        <f t="shared" si="7"/>
        <v>0</v>
      </c>
      <c r="T51" s="34">
        <f t="shared" si="7"/>
        <v>0</v>
      </c>
      <c r="U51" s="37"/>
      <c r="V51" s="37"/>
      <c r="W51" s="37"/>
      <c r="X51" s="38"/>
    </row>
    <row r="52" spans="1:24" ht="38.25">
      <c r="A52" s="52" t="s">
        <v>810</v>
      </c>
      <c r="B52" s="7">
        <v>3</v>
      </c>
      <c r="C52" s="29" t="s">
        <v>448</v>
      </c>
      <c r="D52" s="29" t="s">
        <v>446</v>
      </c>
      <c r="E52" s="29" t="s">
        <v>337</v>
      </c>
      <c r="F52" s="29" t="s">
        <v>810</v>
      </c>
      <c r="G52" s="29" t="s">
        <v>810</v>
      </c>
      <c r="H52" s="30" t="s">
        <v>814</v>
      </c>
      <c r="I52" s="31">
        <v>100</v>
      </c>
      <c r="J52" s="56"/>
      <c r="K52" s="7">
        <v>1</v>
      </c>
      <c r="L52" s="32"/>
      <c r="M52" s="33"/>
      <c r="N52" s="34">
        <f>IF(M52&gt;0,ROUND(L52/M52,4),0)</f>
        <v>0</v>
      </c>
      <c r="O52" s="35"/>
      <c r="P52" s="36"/>
      <c r="Q52" s="34">
        <f>ROUND(ROUND(N52,4)*(1-O52),4)</f>
        <v>0</v>
      </c>
      <c r="R52" s="34">
        <f>ROUND(ROUND(Q52,4)*(1+P52),4)</f>
        <v>0</v>
      </c>
      <c r="S52" s="34">
        <f t="shared" si="7"/>
        <v>0</v>
      </c>
      <c r="T52" s="34">
        <f t="shared" si="7"/>
        <v>0</v>
      </c>
      <c r="U52" s="37"/>
      <c r="V52" s="37"/>
      <c r="W52" s="37"/>
      <c r="X52" s="38"/>
    </row>
    <row r="53" spans="1:24" ht="39" thickBot="1">
      <c r="A53" s="53" t="s">
        <v>810</v>
      </c>
      <c r="B53" s="9">
        <v>4</v>
      </c>
      <c r="C53" s="39" t="s">
        <v>449</v>
      </c>
      <c r="D53" s="39" t="s">
        <v>446</v>
      </c>
      <c r="E53" s="39" t="s">
        <v>337</v>
      </c>
      <c r="F53" s="39" t="s">
        <v>810</v>
      </c>
      <c r="G53" s="39" t="s">
        <v>810</v>
      </c>
      <c r="H53" s="40" t="s">
        <v>814</v>
      </c>
      <c r="I53" s="41">
        <v>100</v>
      </c>
      <c r="J53" s="57"/>
      <c r="K53" s="9">
        <v>1</v>
      </c>
      <c r="L53" s="42"/>
      <c r="M53" s="43"/>
      <c r="N53" s="44">
        <f>IF(M53&gt;0,ROUND(L53/M53,4),0)</f>
        <v>0</v>
      </c>
      <c r="O53" s="45"/>
      <c r="P53" s="46"/>
      <c r="Q53" s="44">
        <f>ROUND(ROUND(N53,4)*(1-O53),4)</f>
        <v>0</v>
      </c>
      <c r="R53" s="44">
        <f>ROUND(ROUND(Q53,4)*(1+P53),4)</f>
        <v>0</v>
      </c>
      <c r="S53" s="44">
        <f t="shared" si="7"/>
        <v>0</v>
      </c>
      <c r="T53" s="44">
        <f t="shared" si="7"/>
        <v>0</v>
      </c>
      <c r="U53" s="47"/>
      <c r="V53" s="47"/>
      <c r="W53" s="47"/>
      <c r="X53" s="48"/>
    </row>
    <row r="54" spans="18:20" ht="13.5" thickBot="1">
      <c r="R54" s="58" t="s">
        <v>819</v>
      </c>
      <c r="S54" s="59">
        <f>SUM(S50:S53)</f>
        <v>0</v>
      </c>
      <c r="T54" s="60">
        <f>SUM(T50:T53)</f>
        <v>0</v>
      </c>
    </row>
    <row r="56" ht="13.5" thickBot="1"/>
    <row r="57" spans="1:24" ht="13.5" thickBot="1">
      <c r="A57" s="49" t="s">
        <v>781</v>
      </c>
      <c r="B57" s="54" t="s">
        <v>862</v>
      </c>
      <c r="C57" s="15" t="s">
        <v>450</v>
      </c>
      <c r="D57" s="15"/>
      <c r="E57" s="15"/>
      <c r="F57" s="15"/>
      <c r="G57" s="15"/>
      <c r="H57" s="15" t="s">
        <v>784</v>
      </c>
      <c r="I57" s="15"/>
      <c r="J57" s="4"/>
      <c r="K57" s="3"/>
      <c r="L57" s="15" t="s">
        <v>451</v>
      </c>
      <c r="M57" s="15"/>
      <c r="N57" s="15"/>
      <c r="O57" s="15"/>
      <c r="P57" s="15"/>
      <c r="Q57" s="15"/>
      <c r="R57" s="15"/>
      <c r="S57" s="15"/>
      <c r="T57" s="15"/>
      <c r="U57" s="15"/>
      <c r="V57" s="15"/>
      <c r="W57" s="15"/>
      <c r="X57" s="4"/>
    </row>
    <row r="58" spans="1:24" ht="51.75" thickBot="1">
      <c r="A58" s="50" t="s">
        <v>786</v>
      </c>
      <c r="B58" s="16" t="s">
        <v>787</v>
      </c>
      <c r="C58" s="17" t="s">
        <v>788</v>
      </c>
      <c r="D58" s="17" t="s">
        <v>789</v>
      </c>
      <c r="E58" s="17" t="s">
        <v>790</v>
      </c>
      <c r="F58" s="17" t="s">
        <v>791</v>
      </c>
      <c r="G58" s="17" t="s">
        <v>792</v>
      </c>
      <c r="H58" s="17" t="s">
        <v>793</v>
      </c>
      <c r="I58" s="17" t="s">
        <v>794</v>
      </c>
      <c r="J58" s="18" t="s">
        <v>795</v>
      </c>
      <c r="K58" s="16" t="s">
        <v>796</v>
      </c>
      <c r="L58" s="17" t="s">
        <v>797</v>
      </c>
      <c r="M58" s="17" t="s">
        <v>798</v>
      </c>
      <c r="N58" s="17" t="s">
        <v>799</v>
      </c>
      <c r="O58" s="17" t="s">
        <v>800</v>
      </c>
      <c r="P58" s="17" t="s">
        <v>801</v>
      </c>
      <c r="Q58" s="17" t="s">
        <v>802</v>
      </c>
      <c r="R58" s="17" t="s">
        <v>803</v>
      </c>
      <c r="S58" s="17" t="s">
        <v>804</v>
      </c>
      <c r="T58" s="17" t="s">
        <v>805</v>
      </c>
      <c r="U58" s="17" t="s">
        <v>806</v>
      </c>
      <c r="V58" s="17" t="s">
        <v>807</v>
      </c>
      <c r="W58" s="17" t="s">
        <v>808</v>
      </c>
      <c r="X58" s="18" t="s">
        <v>809</v>
      </c>
    </row>
    <row r="59" spans="1:24" ht="12.75">
      <c r="A59" s="51" t="s">
        <v>810</v>
      </c>
      <c r="B59" s="5">
        <v>1</v>
      </c>
      <c r="C59" s="19" t="s">
        <v>452</v>
      </c>
      <c r="D59" s="19" t="s">
        <v>453</v>
      </c>
      <c r="E59" s="19" t="s">
        <v>337</v>
      </c>
      <c r="F59" s="19" t="s">
        <v>810</v>
      </c>
      <c r="G59" s="19" t="s">
        <v>810</v>
      </c>
      <c r="H59" s="20" t="s">
        <v>814</v>
      </c>
      <c r="I59" s="21">
        <v>10</v>
      </c>
      <c r="J59" s="55"/>
      <c r="K59" s="5">
        <v>1</v>
      </c>
      <c r="L59" s="22"/>
      <c r="M59" s="23"/>
      <c r="N59" s="24">
        <f>IF(M59&gt;0,ROUND(L59/M59,4),0)</f>
        <v>0</v>
      </c>
      <c r="O59" s="25"/>
      <c r="P59" s="26"/>
      <c r="Q59" s="24">
        <f>ROUND(ROUND(N59,4)*(1-O59),4)</f>
        <v>0</v>
      </c>
      <c r="R59" s="24">
        <f>ROUND(ROUND(Q59,4)*(1+P59),4)</f>
        <v>0</v>
      </c>
      <c r="S59" s="24">
        <f>ROUND($I59*Q59,4)</f>
        <v>0</v>
      </c>
      <c r="T59" s="24">
        <f>ROUND($I59*R59,4)</f>
        <v>0</v>
      </c>
      <c r="U59" s="27"/>
      <c r="V59" s="27"/>
      <c r="W59" s="27"/>
      <c r="X59" s="28"/>
    </row>
    <row r="60" spans="1:24" ht="13.5" thickBot="1">
      <c r="A60" s="53" t="s">
        <v>810</v>
      </c>
      <c r="B60" s="9">
        <v>2</v>
      </c>
      <c r="C60" s="39" t="s">
        <v>454</v>
      </c>
      <c r="D60" s="39" t="s">
        <v>453</v>
      </c>
      <c r="E60" s="39" t="s">
        <v>337</v>
      </c>
      <c r="F60" s="39" t="s">
        <v>810</v>
      </c>
      <c r="G60" s="39" t="s">
        <v>810</v>
      </c>
      <c r="H60" s="40" t="s">
        <v>814</v>
      </c>
      <c r="I60" s="41">
        <v>40</v>
      </c>
      <c r="J60" s="57"/>
      <c r="K60" s="9">
        <v>1</v>
      </c>
      <c r="L60" s="42"/>
      <c r="M60" s="43"/>
      <c r="N60" s="44">
        <f>IF(M60&gt;0,ROUND(L60/M60,4),0)</f>
        <v>0</v>
      </c>
      <c r="O60" s="45"/>
      <c r="P60" s="46"/>
      <c r="Q60" s="44">
        <f>ROUND(ROUND(N60,4)*(1-O60),4)</f>
        <v>0</v>
      </c>
      <c r="R60" s="44">
        <f>ROUND(ROUND(Q60,4)*(1+P60),4)</f>
        <v>0</v>
      </c>
      <c r="S60" s="44">
        <f>ROUND($I60*Q60,4)</f>
        <v>0</v>
      </c>
      <c r="T60" s="44">
        <f>ROUND($I60*R60,4)</f>
        <v>0</v>
      </c>
      <c r="U60" s="47"/>
      <c r="V60" s="47"/>
      <c r="W60" s="47"/>
      <c r="X60" s="48"/>
    </row>
    <row r="61" spans="18:20" ht="13.5" thickBot="1">
      <c r="R61" s="58" t="s">
        <v>819</v>
      </c>
      <c r="S61" s="59">
        <f>SUM(S59:S60)</f>
        <v>0</v>
      </c>
      <c r="T61" s="60">
        <f>SUM(T59:T60)</f>
        <v>0</v>
      </c>
    </row>
    <row r="63" ht="13.5" thickBot="1"/>
    <row r="64" spans="1:24" ht="13.5" thickBot="1">
      <c r="A64" s="49" t="s">
        <v>781</v>
      </c>
      <c r="B64" s="54" t="s">
        <v>875</v>
      </c>
      <c r="C64" s="15" t="s">
        <v>455</v>
      </c>
      <c r="D64" s="15"/>
      <c r="E64" s="15"/>
      <c r="F64" s="15"/>
      <c r="G64" s="15"/>
      <c r="H64" s="15" t="s">
        <v>864</v>
      </c>
      <c r="I64" s="15"/>
      <c r="J64" s="4"/>
      <c r="K64" s="3"/>
      <c r="L64" s="15" t="s">
        <v>456</v>
      </c>
      <c r="M64" s="15"/>
      <c r="N64" s="15"/>
      <c r="O64" s="15"/>
      <c r="P64" s="15"/>
      <c r="Q64" s="15"/>
      <c r="R64" s="15"/>
      <c r="S64" s="15"/>
      <c r="T64" s="15"/>
      <c r="U64" s="15"/>
      <c r="V64" s="15"/>
      <c r="W64" s="15"/>
      <c r="X64" s="4"/>
    </row>
    <row r="65" spans="1:24" ht="51.75" thickBot="1">
      <c r="A65" s="50" t="s">
        <v>786</v>
      </c>
      <c r="B65" s="16" t="s">
        <v>787</v>
      </c>
      <c r="C65" s="17" t="s">
        <v>788</v>
      </c>
      <c r="D65" s="17" t="s">
        <v>789</v>
      </c>
      <c r="E65" s="17" t="s">
        <v>790</v>
      </c>
      <c r="F65" s="17" t="s">
        <v>791</v>
      </c>
      <c r="G65" s="17" t="s">
        <v>792</v>
      </c>
      <c r="H65" s="17" t="s">
        <v>793</v>
      </c>
      <c r="I65" s="17" t="s">
        <v>794</v>
      </c>
      <c r="J65" s="18" t="s">
        <v>795</v>
      </c>
      <c r="K65" s="16" t="s">
        <v>796</v>
      </c>
      <c r="L65" s="17" t="s">
        <v>797</v>
      </c>
      <c r="M65" s="17" t="s">
        <v>798</v>
      </c>
      <c r="N65" s="17" t="s">
        <v>799</v>
      </c>
      <c r="O65" s="17" t="s">
        <v>800</v>
      </c>
      <c r="P65" s="17" t="s">
        <v>801</v>
      </c>
      <c r="Q65" s="17" t="s">
        <v>802</v>
      </c>
      <c r="R65" s="17" t="s">
        <v>803</v>
      </c>
      <c r="S65" s="17" t="s">
        <v>804</v>
      </c>
      <c r="T65" s="17" t="s">
        <v>805</v>
      </c>
      <c r="U65" s="17" t="s">
        <v>806</v>
      </c>
      <c r="V65" s="17" t="s">
        <v>807</v>
      </c>
      <c r="W65" s="17" t="s">
        <v>808</v>
      </c>
      <c r="X65" s="18" t="s">
        <v>809</v>
      </c>
    </row>
    <row r="66" spans="1:24" ht="12.75">
      <c r="A66" s="51" t="s">
        <v>810</v>
      </c>
      <c r="B66" s="5">
        <v>1</v>
      </c>
      <c r="C66" s="19" t="s">
        <v>457</v>
      </c>
      <c r="D66" s="19" t="s">
        <v>458</v>
      </c>
      <c r="E66" s="19" t="s">
        <v>810</v>
      </c>
      <c r="F66" s="19" t="s">
        <v>810</v>
      </c>
      <c r="G66" s="19" t="s">
        <v>810</v>
      </c>
      <c r="H66" s="20" t="s">
        <v>814</v>
      </c>
      <c r="I66" s="21">
        <v>70</v>
      </c>
      <c r="J66" s="55"/>
      <c r="K66" s="5">
        <v>1</v>
      </c>
      <c r="L66" s="22"/>
      <c r="M66" s="23"/>
      <c r="N66" s="24">
        <f>IF(M66&gt;0,ROUND(L66/M66,4),0)</f>
        <v>0</v>
      </c>
      <c r="O66" s="25"/>
      <c r="P66" s="26"/>
      <c r="Q66" s="24">
        <f>ROUND(ROUND(N66,4)*(1-O66),4)</f>
        <v>0</v>
      </c>
      <c r="R66" s="24">
        <f>ROUND(ROUND(Q66,4)*(1+P66),4)</f>
        <v>0</v>
      </c>
      <c r="S66" s="24">
        <f aca="true" t="shared" si="8" ref="S66:T69">ROUND($I66*Q66,4)</f>
        <v>0</v>
      </c>
      <c r="T66" s="24">
        <f t="shared" si="8"/>
        <v>0</v>
      </c>
      <c r="U66" s="27"/>
      <c r="V66" s="27"/>
      <c r="W66" s="27"/>
      <c r="X66" s="28"/>
    </row>
    <row r="67" spans="1:24" ht="25.5">
      <c r="A67" s="52" t="s">
        <v>810</v>
      </c>
      <c r="B67" s="7">
        <v>2</v>
      </c>
      <c r="C67" s="29" t="s">
        <v>459</v>
      </c>
      <c r="D67" s="29" t="s">
        <v>460</v>
      </c>
      <c r="E67" s="29" t="s">
        <v>810</v>
      </c>
      <c r="F67" s="29" t="s">
        <v>810</v>
      </c>
      <c r="G67" s="29" t="s">
        <v>810</v>
      </c>
      <c r="H67" s="30" t="s">
        <v>814</v>
      </c>
      <c r="I67" s="31">
        <v>39</v>
      </c>
      <c r="J67" s="56"/>
      <c r="K67" s="7">
        <v>1</v>
      </c>
      <c r="L67" s="32"/>
      <c r="M67" s="33"/>
      <c r="N67" s="34">
        <f>IF(M67&gt;0,ROUND(L67/M67,4),0)</f>
        <v>0</v>
      </c>
      <c r="O67" s="35"/>
      <c r="P67" s="36"/>
      <c r="Q67" s="34">
        <f>ROUND(ROUND(N67,4)*(1-O67),4)</f>
        <v>0</v>
      </c>
      <c r="R67" s="34">
        <f>ROUND(ROUND(Q67,4)*(1+P67),4)</f>
        <v>0</v>
      </c>
      <c r="S67" s="34">
        <f t="shared" si="8"/>
        <v>0</v>
      </c>
      <c r="T67" s="34">
        <f t="shared" si="8"/>
        <v>0</v>
      </c>
      <c r="U67" s="37"/>
      <c r="V67" s="37"/>
      <c r="W67" s="37"/>
      <c r="X67" s="38"/>
    </row>
    <row r="68" spans="1:24" ht="25.5">
      <c r="A68" s="52" t="s">
        <v>810</v>
      </c>
      <c r="B68" s="7">
        <v>3</v>
      </c>
      <c r="C68" s="29" t="s">
        <v>461</v>
      </c>
      <c r="D68" s="29" t="s">
        <v>460</v>
      </c>
      <c r="E68" s="29" t="s">
        <v>810</v>
      </c>
      <c r="F68" s="29" t="s">
        <v>810</v>
      </c>
      <c r="G68" s="29" t="s">
        <v>810</v>
      </c>
      <c r="H68" s="30" t="s">
        <v>814</v>
      </c>
      <c r="I68" s="31">
        <v>2</v>
      </c>
      <c r="J68" s="56"/>
      <c r="K68" s="7">
        <v>1</v>
      </c>
      <c r="L68" s="32"/>
      <c r="M68" s="33"/>
      <c r="N68" s="34">
        <f>IF(M68&gt;0,ROUND(L68/M68,4),0)</f>
        <v>0</v>
      </c>
      <c r="O68" s="35"/>
      <c r="P68" s="36"/>
      <c r="Q68" s="34">
        <f>ROUND(ROUND(N68,4)*(1-O68),4)</f>
        <v>0</v>
      </c>
      <c r="R68" s="34">
        <f>ROUND(ROUND(Q68,4)*(1+P68),4)</f>
        <v>0</v>
      </c>
      <c r="S68" s="34">
        <f t="shared" si="8"/>
        <v>0</v>
      </c>
      <c r="T68" s="34">
        <f t="shared" si="8"/>
        <v>0</v>
      </c>
      <c r="U68" s="37"/>
      <c r="V68" s="37"/>
      <c r="W68" s="37"/>
      <c r="X68" s="38"/>
    </row>
    <row r="69" spans="1:24" ht="26.25" thickBot="1">
      <c r="A69" s="53" t="s">
        <v>810</v>
      </c>
      <c r="B69" s="9">
        <v>4</v>
      </c>
      <c r="C69" s="39" t="s">
        <v>462</v>
      </c>
      <c r="D69" s="39" t="s">
        <v>460</v>
      </c>
      <c r="E69" s="39" t="s">
        <v>810</v>
      </c>
      <c r="F69" s="39" t="s">
        <v>810</v>
      </c>
      <c r="G69" s="39" t="s">
        <v>810</v>
      </c>
      <c r="H69" s="40" t="s">
        <v>814</v>
      </c>
      <c r="I69" s="41">
        <v>2</v>
      </c>
      <c r="J69" s="57"/>
      <c r="K69" s="9">
        <v>1</v>
      </c>
      <c r="L69" s="42"/>
      <c r="M69" s="43"/>
      <c r="N69" s="44">
        <f>IF(M69&gt;0,ROUND(L69/M69,4),0)</f>
        <v>0</v>
      </c>
      <c r="O69" s="45"/>
      <c r="P69" s="46"/>
      <c r="Q69" s="44">
        <f>ROUND(ROUND(N69,4)*(1-O69),4)</f>
        <v>0</v>
      </c>
      <c r="R69" s="44">
        <f>ROUND(ROUND(Q69,4)*(1+P69),4)</f>
        <v>0</v>
      </c>
      <c r="S69" s="44">
        <f t="shared" si="8"/>
        <v>0</v>
      </c>
      <c r="T69" s="44">
        <f t="shared" si="8"/>
        <v>0</v>
      </c>
      <c r="U69" s="47"/>
      <c r="V69" s="47"/>
      <c r="W69" s="47"/>
      <c r="X69" s="48"/>
    </row>
    <row r="70" spans="18:20" ht="13.5" thickBot="1">
      <c r="R70" s="58" t="s">
        <v>819</v>
      </c>
      <c r="S70" s="59">
        <f>SUM(S66:S69)</f>
        <v>0</v>
      </c>
      <c r="T70" s="60">
        <f>SUM(T66:T69)</f>
        <v>0</v>
      </c>
    </row>
    <row r="72" ht="13.5" thickBot="1"/>
    <row r="73" spans="1:24" ht="13.5" thickBot="1">
      <c r="A73" s="49" t="s">
        <v>781</v>
      </c>
      <c r="B73" s="54" t="s">
        <v>893</v>
      </c>
      <c r="C73" s="15" t="s">
        <v>463</v>
      </c>
      <c r="D73" s="15"/>
      <c r="E73" s="15"/>
      <c r="F73" s="15"/>
      <c r="G73" s="15"/>
      <c r="H73" s="15" t="s">
        <v>784</v>
      </c>
      <c r="I73" s="15"/>
      <c r="J73" s="4"/>
      <c r="K73" s="3"/>
      <c r="L73" s="15" t="s">
        <v>464</v>
      </c>
      <c r="M73" s="15"/>
      <c r="N73" s="15"/>
      <c r="O73" s="15"/>
      <c r="P73" s="15"/>
      <c r="Q73" s="15"/>
      <c r="R73" s="15"/>
      <c r="S73" s="15"/>
      <c r="T73" s="15"/>
      <c r="U73" s="15"/>
      <c r="V73" s="15"/>
      <c r="W73" s="15"/>
      <c r="X73" s="4"/>
    </row>
    <row r="74" spans="1:24" ht="51.75" thickBot="1">
      <c r="A74" s="50" t="s">
        <v>786</v>
      </c>
      <c r="B74" s="16" t="s">
        <v>787</v>
      </c>
      <c r="C74" s="17" t="s">
        <v>788</v>
      </c>
      <c r="D74" s="17" t="s">
        <v>789</v>
      </c>
      <c r="E74" s="17" t="s">
        <v>790</v>
      </c>
      <c r="F74" s="17" t="s">
        <v>791</v>
      </c>
      <c r="G74" s="17" t="s">
        <v>792</v>
      </c>
      <c r="H74" s="17" t="s">
        <v>793</v>
      </c>
      <c r="I74" s="17" t="s">
        <v>794</v>
      </c>
      <c r="J74" s="18" t="s">
        <v>795</v>
      </c>
      <c r="K74" s="16" t="s">
        <v>796</v>
      </c>
      <c r="L74" s="17" t="s">
        <v>797</v>
      </c>
      <c r="M74" s="17" t="s">
        <v>798</v>
      </c>
      <c r="N74" s="17" t="s">
        <v>799</v>
      </c>
      <c r="O74" s="17" t="s">
        <v>800</v>
      </c>
      <c r="P74" s="17" t="s">
        <v>801</v>
      </c>
      <c r="Q74" s="17" t="s">
        <v>802</v>
      </c>
      <c r="R74" s="17" t="s">
        <v>803</v>
      </c>
      <c r="S74" s="17" t="s">
        <v>804</v>
      </c>
      <c r="T74" s="17" t="s">
        <v>805</v>
      </c>
      <c r="U74" s="17" t="s">
        <v>806</v>
      </c>
      <c r="V74" s="17" t="s">
        <v>807</v>
      </c>
      <c r="W74" s="17" t="s">
        <v>808</v>
      </c>
      <c r="X74" s="18" t="s">
        <v>809</v>
      </c>
    </row>
    <row r="75" spans="1:24" ht="51">
      <c r="A75" s="51" t="s">
        <v>810</v>
      </c>
      <c r="B75" s="5">
        <v>1</v>
      </c>
      <c r="C75" s="19" t="s">
        <v>465</v>
      </c>
      <c r="D75" s="19" t="s">
        <v>466</v>
      </c>
      <c r="E75" s="19" t="s">
        <v>337</v>
      </c>
      <c r="F75" s="19" t="s">
        <v>810</v>
      </c>
      <c r="G75" s="19" t="s">
        <v>810</v>
      </c>
      <c r="H75" s="20" t="s">
        <v>814</v>
      </c>
      <c r="I75" s="21">
        <v>480</v>
      </c>
      <c r="J75" s="55"/>
      <c r="K75" s="5">
        <v>1</v>
      </c>
      <c r="L75" s="22"/>
      <c r="M75" s="23"/>
      <c r="N75" s="24">
        <f>IF(M75&gt;0,ROUND(L75/M75,4),0)</f>
        <v>0</v>
      </c>
      <c r="O75" s="25"/>
      <c r="P75" s="26"/>
      <c r="Q75" s="24">
        <f>ROUND(ROUND(N75,4)*(1-O75),4)</f>
        <v>0</v>
      </c>
      <c r="R75" s="24">
        <f>ROUND(ROUND(Q75,4)*(1+P75),4)</f>
        <v>0</v>
      </c>
      <c r="S75" s="24">
        <f aca="true" t="shared" si="9" ref="S75:T78">ROUND($I75*Q75,4)</f>
        <v>0</v>
      </c>
      <c r="T75" s="24">
        <f t="shared" si="9"/>
        <v>0</v>
      </c>
      <c r="U75" s="27"/>
      <c r="V75" s="27"/>
      <c r="W75" s="27"/>
      <c r="X75" s="28"/>
    </row>
    <row r="76" spans="1:24" ht="51">
      <c r="A76" s="52" t="s">
        <v>810</v>
      </c>
      <c r="B76" s="7">
        <v>2</v>
      </c>
      <c r="C76" s="29" t="s">
        <v>467</v>
      </c>
      <c r="D76" s="29" t="s">
        <v>466</v>
      </c>
      <c r="E76" s="29" t="s">
        <v>337</v>
      </c>
      <c r="F76" s="29" t="s">
        <v>810</v>
      </c>
      <c r="G76" s="29" t="s">
        <v>810</v>
      </c>
      <c r="H76" s="30" t="s">
        <v>814</v>
      </c>
      <c r="I76" s="31">
        <v>450</v>
      </c>
      <c r="J76" s="56"/>
      <c r="K76" s="7">
        <v>1</v>
      </c>
      <c r="L76" s="32"/>
      <c r="M76" s="33"/>
      <c r="N76" s="34">
        <f>IF(M76&gt;0,ROUND(L76/M76,4),0)</f>
        <v>0</v>
      </c>
      <c r="O76" s="35"/>
      <c r="P76" s="36"/>
      <c r="Q76" s="34">
        <f>ROUND(ROUND(N76,4)*(1-O76),4)</f>
        <v>0</v>
      </c>
      <c r="R76" s="34">
        <f>ROUND(ROUND(Q76,4)*(1+P76),4)</f>
        <v>0</v>
      </c>
      <c r="S76" s="34">
        <f t="shared" si="9"/>
        <v>0</v>
      </c>
      <c r="T76" s="34">
        <f t="shared" si="9"/>
        <v>0</v>
      </c>
      <c r="U76" s="37"/>
      <c r="V76" s="37"/>
      <c r="W76" s="37"/>
      <c r="X76" s="38"/>
    </row>
    <row r="77" spans="1:24" ht="25.5">
      <c r="A77" s="52" t="s">
        <v>810</v>
      </c>
      <c r="B77" s="7">
        <v>3</v>
      </c>
      <c r="C77" s="29" t="s">
        <v>468</v>
      </c>
      <c r="D77" s="29" t="s">
        <v>469</v>
      </c>
      <c r="E77" s="29" t="s">
        <v>337</v>
      </c>
      <c r="F77" s="29" t="s">
        <v>810</v>
      </c>
      <c r="G77" s="29" t="s">
        <v>810</v>
      </c>
      <c r="H77" s="30" t="s">
        <v>814</v>
      </c>
      <c r="I77" s="31">
        <v>130</v>
      </c>
      <c r="J77" s="56"/>
      <c r="K77" s="7">
        <v>1</v>
      </c>
      <c r="L77" s="32"/>
      <c r="M77" s="33"/>
      <c r="N77" s="34">
        <f>IF(M77&gt;0,ROUND(L77/M77,4),0)</f>
        <v>0</v>
      </c>
      <c r="O77" s="35"/>
      <c r="P77" s="36"/>
      <c r="Q77" s="34">
        <f>ROUND(ROUND(N77,4)*(1-O77),4)</f>
        <v>0</v>
      </c>
      <c r="R77" s="34">
        <f>ROUND(ROUND(Q77,4)*(1+P77),4)</f>
        <v>0</v>
      </c>
      <c r="S77" s="34">
        <f t="shared" si="9"/>
        <v>0</v>
      </c>
      <c r="T77" s="34">
        <f t="shared" si="9"/>
        <v>0</v>
      </c>
      <c r="U77" s="37"/>
      <c r="V77" s="37"/>
      <c r="W77" s="37"/>
      <c r="X77" s="38"/>
    </row>
    <row r="78" spans="1:24" ht="26.25" thickBot="1">
      <c r="A78" s="53" t="s">
        <v>810</v>
      </c>
      <c r="B78" s="9">
        <v>4</v>
      </c>
      <c r="C78" s="39" t="s">
        <v>470</v>
      </c>
      <c r="D78" s="39" t="s">
        <v>469</v>
      </c>
      <c r="E78" s="39" t="s">
        <v>337</v>
      </c>
      <c r="F78" s="39" t="s">
        <v>810</v>
      </c>
      <c r="G78" s="39" t="s">
        <v>810</v>
      </c>
      <c r="H78" s="40" t="s">
        <v>814</v>
      </c>
      <c r="I78" s="41">
        <v>210</v>
      </c>
      <c r="J78" s="57"/>
      <c r="K78" s="9">
        <v>1</v>
      </c>
      <c r="L78" s="42"/>
      <c r="M78" s="43"/>
      <c r="N78" s="44">
        <f>IF(M78&gt;0,ROUND(L78/M78,4),0)</f>
        <v>0</v>
      </c>
      <c r="O78" s="45"/>
      <c r="P78" s="46"/>
      <c r="Q78" s="44">
        <f>ROUND(ROUND(N78,4)*(1-O78),4)</f>
        <v>0</v>
      </c>
      <c r="R78" s="44">
        <f>ROUND(ROUND(Q78,4)*(1+P78),4)</f>
        <v>0</v>
      </c>
      <c r="S78" s="44">
        <f t="shared" si="9"/>
        <v>0</v>
      </c>
      <c r="T78" s="44">
        <f t="shared" si="9"/>
        <v>0</v>
      </c>
      <c r="U78" s="47"/>
      <c r="V78" s="47"/>
      <c r="W78" s="47"/>
      <c r="X78" s="48"/>
    </row>
    <row r="79" spans="18:20" ht="13.5" thickBot="1">
      <c r="R79" s="58" t="s">
        <v>819</v>
      </c>
      <c r="S79" s="59">
        <f>SUM(S75:S78)</f>
        <v>0</v>
      </c>
      <c r="T79" s="60">
        <f>SUM(T75:T78)</f>
        <v>0</v>
      </c>
    </row>
    <row r="81" ht="13.5" thickBot="1"/>
    <row r="82" spans="1:24" ht="13.5" thickBot="1">
      <c r="A82" s="49" t="s">
        <v>781</v>
      </c>
      <c r="B82" s="54" t="s">
        <v>908</v>
      </c>
      <c r="C82" s="15" t="s">
        <v>471</v>
      </c>
      <c r="D82" s="15"/>
      <c r="E82" s="15"/>
      <c r="F82" s="15"/>
      <c r="G82" s="15"/>
      <c r="H82" s="15" t="s">
        <v>784</v>
      </c>
      <c r="I82" s="15"/>
      <c r="J82" s="4"/>
      <c r="K82" s="3"/>
      <c r="L82" s="15" t="s">
        <v>472</v>
      </c>
      <c r="M82" s="15"/>
      <c r="N82" s="15"/>
      <c r="O82" s="15"/>
      <c r="P82" s="15"/>
      <c r="Q82" s="15"/>
      <c r="R82" s="15"/>
      <c r="S82" s="15"/>
      <c r="T82" s="15"/>
      <c r="U82" s="15"/>
      <c r="V82" s="15"/>
      <c r="W82" s="15"/>
      <c r="X82" s="4"/>
    </row>
    <row r="83" spans="1:24" ht="51.75" thickBot="1">
      <c r="A83" s="50" t="s">
        <v>786</v>
      </c>
      <c r="B83" s="16" t="s">
        <v>787</v>
      </c>
      <c r="C83" s="17" t="s">
        <v>788</v>
      </c>
      <c r="D83" s="17" t="s">
        <v>789</v>
      </c>
      <c r="E83" s="17" t="s">
        <v>790</v>
      </c>
      <c r="F83" s="17" t="s">
        <v>791</v>
      </c>
      <c r="G83" s="17" t="s">
        <v>792</v>
      </c>
      <c r="H83" s="17" t="s">
        <v>793</v>
      </c>
      <c r="I83" s="17" t="s">
        <v>794</v>
      </c>
      <c r="J83" s="18" t="s">
        <v>795</v>
      </c>
      <c r="K83" s="16" t="s">
        <v>796</v>
      </c>
      <c r="L83" s="17" t="s">
        <v>797</v>
      </c>
      <c r="M83" s="17" t="s">
        <v>798</v>
      </c>
      <c r="N83" s="17" t="s">
        <v>799</v>
      </c>
      <c r="O83" s="17" t="s">
        <v>800</v>
      </c>
      <c r="P83" s="17" t="s">
        <v>801</v>
      </c>
      <c r="Q83" s="17" t="s">
        <v>802</v>
      </c>
      <c r="R83" s="17" t="s">
        <v>803</v>
      </c>
      <c r="S83" s="17" t="s">
        <v>804</v>
      </c>
      <c r="T83" s="17" t="s">
        <v>805</v>
      </c>
      <c r="U83" s="17" t="s">
        <v>806</v>
      </c>
      <c r="V83" s="17" t="s">
        <v>807</v>
      </c>
      <c r="W83" s="17" t="s">
        <v>808</v>
      </c>
      <c r="X83" s="18" t="s">
        <v>809</v>
      </c>
    </row>
    <row r="84" spans="1:24" ht="114.75">
      <c r="A84" s="51" t="s">
        <v>810</v>
      </c>
      <c r="B84" s="5">
        <v>1</v>
      </c>
      <c r="C84" s="19" t="s">
        <v>473</v>
      </c>
      <c r="D84" s="19" t="s">
        <v>474</v>
      </c>
      <c r="E84" s="19" t="s">
        <v>813</v>
      </c>
      <c r="F84" s="19" t="s">
        <v>810</v>
      </c>
      <c r="G84" s="19" t="s">
        <v>810</v>
      </c>
      <c r="H84" s="20" t="s">
        <v>814</v>
      </c>
      <c r="I84" s="21">
        <v>625</v>
      </c>
      <c r="J84" s="55"/>
      <c r="K84" s="5">
        <v>1</v>
      </c>
      <c r="L84" s="22"/>
      <c r="M84" s="23"/>
      <c r="N84" s="24">
        <f>IF(M84&gt;0,ROUND(L84/M84,4),0)</f>
        <v>0</v>
      </c>
      <c r="O84" s="25"/>
      <c r="P84" s="26"/>
      <c r="Q84" s="24">
        <f>ROUND(ROUND(N84,4)*(1-O84),4)</f>
        <v>0</v>
      </c>
      <c r="R84" s="24">
        <f>ROUND(ROUND(Q84,4)*(1+P84),4)</f>
        <v>0</v>
      </c>
      <c r="S84" s="24">
        <f aca="true" t="shared" si="10" ref="S84:T86">ROUND($I84*Q84,4)</f>
        <v>0</v>
      </c>
      <c r="T84" s="24">
        <f t="shared" si="10"/>
        <v>0</v>
      </c>
      <c r="U84" s="27"/>
      <c r="V84" s="27"/>
      <c r="W84" s="27"/>
      <c r="X84" s="28"/>
    </row>
    <row r="85" spans="1:24" ht="51">
      <c r="A85" s="52" t="s">
        <v>810</v>
      </c>
      <c r="B85" s="7">
        <v>2</v>
      </c>
      <c r="C85" s="29" t="s">
        <v>475</v>
      </c>
      <c r="D85" s="29" t="s">
        <v>476</v>
      </c>
      <c r="E85" s="29" t="s">
        <v>813</v>
      </c>
      <c r="F85" s="29" t="s">
        <v>810</v>
      </c>
      <c r="G85" s="29" t="s">
        <v>810</v>
      </c>
      <c r="H85" s="30" t="s">
        <v>814</v>
      </c>
      <c r="I85" s="31">
        <v>840</v>
      </c>
      <c r="J85" s="56"/>
      <c r="K85" s="7">
        <v>1</v>
      </c>
      <c r="L85" s="32"/>
      <c r="M85" s="33"/>
      <c r="N85" s="34">
        <f>IF(M85&gt;0,ROUND(L85/M85,4),0)</f>
        <v>0</v>
      </c>
      <c r="O85" s="35"/>
      <c r="P85" s="36"/>
      <c r="Q85" s="34">
        <f>ROUND(ROUND(N85,4)*(1-O85),4)</f>
        <v>0</v>
      </c>
      <c r="R85" s="34">
        <f>ROUND(ROUND(Q85,4)*(1+P85),4)</f>
        <v>0</v>
      </c>
      <c r="S85" s="34">
        <f t="shared" si="10"/>
        <v>0</v>
      </c>
      <c r="T85" s="34">
        <f t="shared" si="10"/>
        <v>0</v>
      </c>
      <c r="U85" s="37"/>
      <c r="V85" s="37"/>
      <c r="W85" s="37"/>
      <c r="X85" s="38"/>
    </row>
    <row r="86" spans="1:24" ht="51.75" thickBot="1">
      <c r="A86" s="53" t="s">
        <v>810</v>
      </c>
      <c r="B86" s="9">
        <v>3</v>
      </c>
      <c r="C86" s="39" t="s">
        <v>477</v>
      </c>
      <c r="D86" s="39" t="s">
        <v>478</v>
      </c>
      <c r="E86" s="39" t="s">
        <v>813</v>
      </c>
      <c r="F86" s="39" t="s">
        <v>810</v>
      </c>
      <c r="G86" s="39" t="s">
        <v>810</v>
      </c>
      <c r="H86" s="40" t="s">
        <v>814</v>
      </c>
      <c r="I86" s="41">
        <v>540</v>
      </c>
      <c r="J86" s="57"/>
      <c r="K86" s="9">
        <v>1</v>
      </c>
      <c r="L86" s="42"/>
      <c r="M86" s="43"/>
      <c r="N86" s="44">
        <f>IF(M86&gt;0,ROUND(L86/M86,4),0)</f>
        <v>0</v>
      </c>
      <c r="O86" s="45"/>
      <c r="P86" s="46"/>
      <c r="Q86" s="44">
        <f>ROUND(ROUND(N86,4)*(1-O86),4)</f>
        <v>0</v>
      </c>
      <c r="R86" s="44">
        <f>ROUND(ROUND(Q86,4)*(1+P86),4)</f>
        <v>0</v>
      </c>
      <c r="S86" s="44">
        <f t="shared" si="10"/>
        <v>0</v>
      </c>
      <c r="T86" s="44">
        <f t="shared" si="10"/>
        <v>0</v>
      </c>
      <c r="U86" s="47"/>
      <c r="V86" s="47"/>
      <c r="W86" s="47"/>
      <c r="X86" s="48"/>
    </row>
    <row r="87" spans="18:20" ht="13.5" thickBot="1">
      <c r="R87" s="58" t="s">
        <v>819</v>
      </c>
      <c r="S87" s="59">
        <f>SUM(S84:S86)</f>
        <v>0</v>
      </c>
      <c r="T87" s="60">
        <f>SUM(T84:T86)</f>
        <v>0</v>
      </c>
    </row>
    <row r="89" ht="13.5" thickBot="1"/>
    <row r="90" spans="1:24" ht="13.5" thickBot="1">
      <c r="A90" s="49" t="s">
        <v>781</v>
      </c>
      <c r="B90" s="54" t="s">
        <v>921</v>
      </c>
      <c r="C90" s="15" t="s">
        <v>479</v>
      </c>
      <c r="D90" s="15"/>
      <c r="E90" s="15"/>
      <c r="F90" s="15"/>
      <c r="G90" s="15"/>
      <c r="H90" s="15" t="s">
        <v>784</v>
      </c>
      <c r="I90" s="15"/>
      <c r="J90" s="4"/>
      <c r="K90" s="3"/>
      <c r="L90" s="15" t="s">
        <v>480</v>
      </c>
      <c r="M90" s="15"/>
      <c r="N90" s="15"/>
      <c r="O90" s="15"/>
      <c r="P90" s="15"/>
      <c r="Q90" s="15"/>
      <c r="R90" s="15"/>
      <c r="S90" s="15"/>
      <c r="T90" s="15"/>
      <c r="U90" s="15"/>
      <c r="V90" s="15"/>
      <c r="W90" s="15"/>
      <c r="X90" s="4"/>
    </row>
    <row r="91" spans="1:24" ht="51.75" thickBot="1">
      <c r="A91" s="50" t="s">
        <v>786</v>
      </c>
      <c r="B91" s="16" t="s">
        <v>787</v>
      </c>
      <c r="C91" s="17" t="s">
        <v>788</v>
      </c>
      <c r="D91" s="17" t="s">
        <v>789</v>
      </c>
      <c r="E91" s="17" t="s">
        <v>790</v>
      </c>
      <c r="F91" s="17" t="s">
        <v>791</v>
      </c>
      <c r="G91" s="17" t="s">
        <v>792</v>
      </c>
      <c r="H91" s="17" t="s">
        <v>793</v>
      </c>
      <c r="I91" s="17" t="s">
        <v>794</v>
      </c>
      <c r="J91" s="18" t="s">
        <v>795</v>
      </c>
      <c r="K91" s="16" t="s">
        <v>796</v>
      </c>
      <c r="L91" s="17" t="s">
        <v>797</v>
      </c>
      <c r="M91" s="17" t="s">
        <v>798</v>
      </c>
      <c r="N91" s="17" t="s">
        <v>799</v>
      </c>
      <c r="O91" s="17" t="s">
        <v>800</v>
      </c>
      <c r="P91" s="17" t="s">
        <v>801</v>
      </c>
      <c r="Q91" s="17" t="s">
        <v>802</v>
      </c>
      <c r="R91" s="17" t="s">
        <v>803</v>
      </c>
      <c r="S91" s="17" t="s">
        <v>804</v>
      </c>
      <c r="T91" s="17" t="s">
        <v>805</v>
      </c>
      <c r="U91" s="17" t="s">
        <v>806</v>
      </c>
      <c r="V91" s="17" t="s">
        <v>807</v>
      </c>
      <c r="W91" s="17" t="s">
        <v>808</v>
      </c>
      <c r="X91" s="18" t="s">
        <v>809</v>
      </c>
    </row>
    <row r="92" spans="1:24" ht="51">
      <c r="A92" s="51" t="s">
        <v>810</v>
      </c>
      <c r="B92" s="5">
        <v>1</v>
      </c>
      <c r="C92" s="19" t="s">
        <v>480</v>
      </c>
      <c r="D92" s="19" t="s">
        <v>481</v>
      </c>
      <c r="E92" s="19" t="s">
        <v>482</v>
      </c>
      <c r="F92" s="19" t="s">
        <v>810</v>
      </c>
      <c r="G92" s="19" t="s">
        <v>810</v>
      </c>
      <c r="H92" s="20" t="s">
        <v>814</v>
      </c>
      <c r="I92" s="21">
        <v>50</v>
      </c>
      <c r="J92" s="55"/>
      <c r="K92" s="5">
        <v>1</v>
      </c>
      <c r="L92" s="22"/>
      <c r="M92" s="23"/>
      <c r="N92" s="24">
        <f>IF(M92&gt;0,ROUND(L92/M92,4),0)</f>
        <v>0</v>
      </c>
      <c r="O92" s="25"/>
      <c r="P92" s="26"/>
      <c r="Q92" s="24">
        <f>ROUND(ROUND(N92,4)*(1-O92),4)</f>
        <v>0</v>
      </c>
      <c r="R92" s="24">
        <f>ROUND(ROUND(Q92,4)*(1+P92),4)</f>
        <v>0</v>
      </c>
      <c r="S92" s="24">
        <f>ROUND($I92*Q92,4)</f>
        <v>0</v>
      </c>
      <c r="T92" s="24">
        <f>ROUND($I92*R92,4)</f>
        <v>0</v>
      </c>
      <c r="U92" s="27"/>
      <c r="V92" s="27"/>
      <c r="W92" s="27"/>
      <c r="X92" s="28"/>
    </row>
    <row r="93" spans="1:24" ht="13.5" thickBot="1">
      <c r="A93" s="53" t="s">
        <v>810</v>
      </c>
      <c r="B93" s="9">
        <v>2</v>
      </c>
      <c r="C93" s="39" t="s">
        <v>483</v>
      </c>
      <c r="D93" s="39" t="s">
        <v>484</v>
      </c>
      <c r="E93" s="39" t="s">
        <v>810</v>
      </c>
      <c r="F93" s="39" t="s">
        <v>810</v>
      </c>
      <c r="G93" s="39" t="s">
        <v>810</v>
      </c>
      <c r="H93" s="40" t="s">
        <v>814</v>
      </c>
      <c r="I93" s="41">
        <v>100</v>
      </c>
      <c r="J93" s="57"/>
      <c r="K93" s="9">
        <v>1</v>
      </c>
      <c r="L93" s="42"/>
      <c r="M93" s="43"/>
      <c r="N93" s="44">
        <f>IF(M93&gt;0,ROUND(L93/M93,4),0)</f>
        <v>0</v>
      </c>
      <c r="O93" s="45"/>
      <c r="P93" s="46"/>
      <c r="Q93" s="44">
        <f>ROUND(ROUND(N93,4)*(1-O93),4)</f>
        <v>0</v>
      </c>
      <c r="R93" s="44">
        <f>ROUND(ROUND(Q93,4)*(1+P93),4)</f>
        <v>0</v>
      </c>
      <c r="S93" s="44">
        <f>ROUND($I93*Q93,4)</f>
        <v>0</v>
      </c>
      <c r="T93" s="44">
        <f>ROUND($I93*R93,4)</f>
        <v>0</v>
      </c>
      <c r="U93" s="47"/>
      <c r="V93" s="47"/>
      <c r="W93" s="47"/>
      <c r="X93" s="48"/>
    </row>
    <row r="94" spans="18:20" ht="13.5" thickBot="1">
      <c r="R94" s="58" t="s">
        <v>819</v>
      </c>
      <c r="S94" s="59">
        <f>SUM(S92:S93)</f>
        <v>0</v>
      </c>
      <c r="T94" s="60">
        <f>SUM(T92:T93)</f>
        <v>0</v>
      </c>
    </row>
    <row r="96" ht="13.5" thickBot="1"/>
    <row r="97" spans="1:24" ht="13.5" thickBot="1">
      <c r="A97" s="49" t="s">
        <v>781</v>
      </c>
      <c r="B97" s="54" t="s">
        <v>5</v>
      </c>
      <c r="C97" s="15" t="s">
        <v>485</v>
      </c>
      <c r="D97" s="15"/>
      <c r="E97" s="15"/>
      <c r="F97" s="15"/>
      <c r="G97" s="15"/>
      <c r="H97" s="15" t="s">
        <v>864</v>
      </c>
      <c r="I97" s="15"/>
      <c r="J97" s="4"/>
      <c r="K97" s="3"/>
      <c r="L97" s="15" t="s">
        <v>486</v>
      </c>
      <c r="M97" s="15"/>
      <c r="N97" s="15"/>
      <c r="O97" s="15"/>
      <c r="P97" s="15"/>
      <c r="Q97" s="15"/>
      <c r="R97" s="15"/>
      <c r="S97" s="15"/>
      <c r="T97" s="15"/>
      <c r="U97" s="15"/>
      <c r="V97" s="15"/>
      <c r="W97" s="15"/>
      <c r="X97" s="4"/>
    </row>
    <row r="98" spans="1:24" ht="51.75" thickBot="1">
      <c r="A98" s="50" t="s">
        <v>786</v>
      </c>
      <c r="B98" s="16" t="s">
        <v>787</v>
      </c>
      <c r="C98" s="17" t="s">
        <v>788</v>
      </c>
      <c r="D98" s="17" t="s">
        <v>789</v>
      </c>
      <c r="E98" s="17" t="s">
        <v>790</v>
      </c>
      <c r="F98" s="17" t="s">
        <v>791</v>
      </c>
      <c r="G98" s="17" t="s">
        <v>792</v>
      </c>
      <c r="H98" s="17" t="s">
        <v>793</v>
      </c>
      <c r="I98" s="17" t="s">
        <v>794</v>
      </c>
      <c r="J98" s="18" t="s">
        <v>795</v>
      </c>
      <c r="K98" s="16" t="s">
        <v>796</v>
      </c>
      <c r="L98" s="17" t="s">
        <v>797</v>
      </c>
      <c r="M98" s="17" t="s">
        <v>798</v>
      </c>
      <c r="N98" s="17" t="s">
        <v>799</v>
      </c>
      <c r="O98" s="17" t="s">
        <v>800</v>
      </c>
      <c r="P98" s="17" t="s">
        <v>801</v>
      </c>
      <c r="Q98" s="17" t="s">
        <v>802</v>
      </c>
      <c r="R98" s="17" t="s">
        <v>803</v>
      </c>
      <c r="S98" s="17" t="s">
        <v>804</v>
      </c>
      <c r="T98" s="17" t="s">
        <v>805</v>
      </c>
      <c r="U98" s="17" t="s">
        <v>806</v>
      </c>
      <c r="V98" s="17" t="s">
        <v>807</v>
      </c>
      <c r="W98" s="17" t="s">
        <v>808</v>
      </c>
      <c r="X98" s="18" t="s">
        <v>809</v>
      </c>
    </row>
    <row r="99" spans="1:24" ht="25.5">
      <c r="A99" s="51" t="s">
        <v>810</v>
      </c>
      <c r="B99" s="5">
        <v>1</v>
      </c>
      <c r="C99" s="19" t="s">
        <v>487</v>
      </c>
      <c r="D99" s="19" t="s">
        <v>488</v>
      </c>
      <c r="E99" s="19" t="s">
        <v>810</v>
      </c>
      <c r="F99" s="19" t="s">
        <v>810</v>
      </c>
      <c r="G99" s="19" t="s">
        <v>810</v>
      </c>
      <c r="H99" s="20" t="s">
        <v>814</v>
      </c>
      <c r="I99" s="21">
        <v>275</v>
      </c>
      <c r="J99" s="55"/>
      <c r="K99" s="5">
        <v>1</v>
      </c>
      <c r="L99" s="22"/>
      <c r="M99" s="23"/>
      <c r="N99" s="24">
        <f>IF(M99&gt;0,ROUND(L99/M99,4),0)</f>
        <v>0</v>
      </c>
      <c r="O99" s="25"/>
      <c r="P99" s="26"/>
      <c r="Q99" s="24">
        <f>ROUND(ROUND(N99,4)*(1-O99),4)</f>
        <v>0</v>
      </c>
      <c r="R99" s="24">
        <f>ROUND(ROUND(Q99,4)*(1+P99),4)</f>
        <v>0</v>
      </c>
      <c r="S99" s="24">
        <f>ROUND($I99*Q99,4)</f>
        <v>0</v>
      </c>
      <c r="T99" s="24">
        <f>ROUND($I99*R99,4)</f>
        <v>0</v>
      </c>
      <c r="U99" s="27"/>
      <c r="V99" s="27"/>
      <c r="W99" s="27"/>
      <c r="X99" s="28"/>
    </row>
    <row r="100" spans="1:24" ht="26.25" thickBot="1">
      <c r="A100" s="53" t="s">
        <v>810</v>
      </c>
      <c r="B100" s="9">
        <v>2</v>
      </c>
      <c r="C100" s="39" t="s">
        <v>489</v>
      </c>
      <c r="D100" s="39" t="s">
        <v>490</v>
      </c>
      <c r="E100" s="39" t="s">
        <v>491</v>
      </c>
      <c r="F100" s="39" t="s">
        <v>810</v>
      </c>
      <c r="G100" s="39" t="s">
        <v>810</v>
      </c>
      <c r="H100" s="40" t="s">
        <v>814</v>
      </c>
      <c r="I100" s="41">
        <v>400</v>
      </c>
      <c r="J100" s="57"/>
      <c r="K100" s="9">
        <v>1</v>
      </c>
      <c r="L100" s="42"/>
      <c r="M100" s="43"/>
      <c r="N100" s="44">
        <f>IF(M100&gt;0,ROUND(L100/M100,4),0)</f>
        <v>0</v>
      </c>
      <c r="O100" s="45"/>
      <c r="P100" s="46"/>
      <c r="Q100" s="44">
        <f>ROUND(ROUND(N100,4)*(1-O100),4)</f>
        <v>0</v>
      </c>
      <c r="R100" s="44">
        <f>ROUND(ROUND(Q100,4)*(1+P100),4)</f>
        <v>0</v>
      </c>
      <c r="S100" s="44">
        <f>ROUND($I100*Q100,4)</f>
        <v>0</v>
      </c>
      <c r="T100" s="44">
        <f>ROUND($I100*R100,4)</f>
        <v>0</v>
      </c>
      <c r="U100" s="47"/>
      <c r="V100" s="47"/>
      <c r="W100" s="47"/>
      <c r="X100" s="48"/>
    </row>
    <row r="101" spans="18:20" ht="13.5" thickBot="1">
      <c r="R101" s="58" t="s">
        <v>819</v>
      </c>
      <c r="S101" s="59">
        <f>SUM(S99:S100)</f>
        <v>0</v>
      </c>
      <c r="T101" s="60">
        <f>SUM(T99:T100)</f>
        <v>0</v>
      </c>
    </row>
    <row r="103" ht="13.5" thickBot="1"/>
    <row r="104" spans="1:24" ht="13.5" thickBot="1">
      <c r="A104" s="49" t="s">
        <v>781</v>
      </c>
      <c r="B104" s="54" t="s">
        <v>15</v>
      </c>
      <c r="C104" s="15" t="s">
        <v>492</v>
      </c>
      <c r="D104" s="15"/>
      <c r="E104" s="15"/>
      <c r="F104" s="15"/>
      <c r="G104" s="15"/>
      <c r="H104" s="15" t="s">
        <v>864</v>
      </c>
      <c r="I104" s="15"/>
      <c r="J104" s="4"/>
      <c r="K104" s="3"/>
      <c r="L104" s="15" t="s">
        <v>493</v>
      </c>
      <c r="M104" s="15"/>
      <c r="N104" s="15"/>
      <c r="O104" s="15"/>
      <c r="P104" s="15"/>
      <c r="Q104" s="15"/>
      <c r="R104" s="15"/>
      <c r="S104" s="15"/>
      <c r="T104" s="15"/>
      <c r="U104" s="15"/>
      <c r="V104" s="15"/>
      <c r="W104" s="15"/>
      <c r="X104" s="4"/>
    </row>
    <row r="105" spans="1:24" ht="51.75" thickBot="1">
      <c r="A105" s="50" t="s">
        <v>786</v>
      </c>
      <c r="B105" s="16" t="s">
        <v>787</v>
      </c>
      <c r="C105" s="17" t="s">
        <v>788</v>
      </c>
      <c r="D105" s="17" t="s">
        <v>789</v>
      </c>
      <c r="E105" s="17" t="s">
        <v>790</v>
      </c>
      <c r="F105" s="17" t="s">
        <v>791</v>
      </c>
      <c r="G105" s="17" t="s">
        <v>792</v>
      </c>
      <c r="H105" s="17" t="s">
        <v>793</v>
      </c>
      <c r="I105" s="17" t="s">
        <v>794</v>
      </c>
      <c r="J105" s="18" t="s">
        <v>795</v>
      </c>
      <c r="K105" s="16" t="s">
        <v>796</v>
      </c>
      <c r="L105" s="17" t="s">
        <v>797</v>
      </c>
      <c r="M105" s="17" t="s">
        <v>798</v>
      </c>
      <c r="N105" s="17" t="s">
        <v>799</v>
      </c>
      <c r="O105" s="17" t="s">
        <v>800</v>
      </c>
      <c r="P105" s="17" t="s">
        <v>801</v>
      </c>
      <c r="Q105" s="17" t="s">
        <v>802</v>
      </c>
      <c r="R105" s="17" t="s">
        <v>803</v>
      </c>
      <c r="S105" s="17" t="s">
        <v>804</v>
      </c>
      <c r="T105" s="17" t="s">
        <v>805</v>
      </c>
      <c r="U105" s="17" t="s">
        <v>806</v>
      </c>
      <c r="V105" s="17" t="s">
        <v>807</v>
      </c>
      <c r="W105" s="17" t="s">
        <v>808</v>
      </c>
      <c r="X105" s="18" t="s">
        <v>809</v>
      </c>
    </row>
    <row r="106" spans="1:24" ht="51">
      <c r="A106" s="51" t="s">
        <v>810</v>
      </c>
      <c r="B106" s="5">
        <v>1</v>
      </c>
      <c r="C106" s="19" t="s">
        <v>494</v>
      </c>
      <c r="D106" s="19" t="s">
        <v>813</v>
      </c>
      <c r="E106" s="19" t="s">
        <v>495</v>
      </c>
      <c r="F106" s="19" t="s">
        <v>810</v>
      </c>
      <c r="G106" s="19" t="s">
        <v>810</v>
      </c>
      <c r="H106" s="20" t="s">
        <v>814</v>
      </c>
      <c r="I106" s="21">
        <v>35</v>
      </c>
      <c r="J106" s="55"/>
      <c r="K106" s="5">
        <v>1</v>
      </c>
      <c r="L106" s="22"/>
      <c r="M106" s="23"/>
      <c r="N106" s="24">
        <f aca="true" t="shared" si="11" ref="N106:N111">IF(M106&gt;0,ROUND(L106/M106,4),0)</f>
        <v>0</v>
      </c>
      <c r="O106" s="25"/>
      <c r="P106" s="26"/>
      <c r="Q106" s="24">
        <f aca="true" t="shared" si="12" ref="Q106:Q111">ROUND(ROUND(N106,4)*(1-O106),4)</f>
        <v>0</v>
      </c>
      <c r="R106" s="24">
        <f aca="true" t="shared" si="13" ref="R106:R111">ROUND(ROUND(Q106,4)*(1+P106),4)</f>
        <v>0</v>
      </c>
      <c r="S106" s="24">
        <f aca="true" t="shared" si="14" ref="S106:T111">ROUND($I106*Q106,4)</f>
        <v>0</v>
      </c>
      <c r="T106" s="24">
        <f t="shared" si="14"/>
        <v>0</v>
      </c>
      <c r="U106" s="27"/>
      <c r="V106" s="27"/>
      <c r="W106" s="27"/>
      <c r="X106" s="28"/>
    </row>
    <row r="107" spans="1:24" ht="51">
      <c r="A107" s="52" t="s">
        <v>810</v>
      </c>
      <c r="B107" s="7">
        <v>2</v>
      </c>
      <c r="C107" s="29" t="s">
        <v>496</v>
      </c>
      <c r="D107" s="29" t="s">
        <v>813</v>
      </c>
      <c r="E107" s="29" t="s">
        <v>497</v>
      </c>
      <c r="F107" s="29" t="s">
        <v>810</v>
      </c>
      <c r="G107" s="29" t="s">
        <v>810</v>
      </c>
      <c r="H107" s="30" t="s">
        <v>814</v>
      </c>
      <c r="I107" s="31">
        <v>15</v>
      </c>
      <c r="J107" s="56"/>
      <c r="K107" s="7">
        <v>1</v>
      </c>
      <c r="L107" s="32"/>
      <c r="M107" s="33"/>
      <c r="N107" s="34">
        <f t="shared" si="11"/>
        <v>0</v>
      </c>
      <c r="O107" s="35"/>
      <c r="P107" s="36"/>
      <c r="Q107" s="34">
        <f t="shared" si="12"/>
        <v>0</v>
      </c>
      <c r="R107" s="34">
        <f t="shared" si="13"/>
        <v>0</v>
      </c>
      <c r="S107" s="34">
        <f t="shared" si="14"/>
        <v>0</v>
      </c>
      <c r="T107" s="34">
        <f t="shared" si="14"/>
        <v>0</v>
      </c>
      <c r="U107" s="37"/>
      <c r="V107" s="37"/>
      <c r="W107" s="37"/>
      <c r="X107" s="38"/>
    </row>
    <row r="108" spans="1:24" ht="51">
      <c r="A108" s="52" t="s">
        <v>810</v>
      </c>
      <c r="B108" s="7">
        <v>3</v>
      </c>
      <c r="C108" s="29" t="s">
        <v>498</v>
      </c>
      <c r="D108" s="29" t="s">
        <v>499</v>
      </c>
      <c r="E108" s="29" t="s">
        <v>500</v>
      </c>
      <c r="F108" s="29" t="s">
        <v>810</v>
      </c>
      <c r="G108" s="29" t="s">
        <v>810</v>
      </c>
      <c r="H108" s="30" t="s">
        <v>814</v>
      </c>
      <c r="I108" s="31">
        <v>6</v>
      </c>
      <c r="J108" s="56"/>
      <c r="K108" s="7">
        <v>1</v>
      </c>
      <c r="L108" s="32"/>
      <c r="M108" s="33"/>
      <c r="N108" s="34">
        <f t="shared" si="11"/>
        <v>0</v>
      </c>
      <c r="O108" s="35"/>
      <c r="P108" s="36"/>
      <c r="Q108" s="34">
        <f t="shared" si="12"/>
        <v>0</v>
      </c>
      <c r="R108" s="34">
        <f t="shared" si="13"/>
        <v>0</v>
      </c>
      <c r="S108" s="34">
        <f t="shared" si="14"/>
        <v>0</v>
      </c>
      <c r="T108" s="34">
        <f t="shared" si="14"/>
        <v>0</v>
      </c>
      <c r="U108" s="37"/>
      <c r="V108" s="37"/>
      <c r="W108" s="37"/>
      <c r="X108" s="38"/>
    </row>
    <row r="109" spans="1:24" ht="51">
      <c r="A109" s="52" t="s">
        <v>810</v>
      </c>
      <c r="B109" s="7">
        <v>4</v>
      </c>
      <c r="C109" s="29" t="s">
        <v>501</v>
      </c>
      <c r="D109" s="29" t="s">
        <v>502</v>
      </c>
      <c r="E109" s="29" t="s">
        <v>503</v>
      </c>
      <c r="F109" s="29" t="s">
        <v>810</v>
      </c>
      <c r="G109" s="29" t="s">
        <v>810</v>
      </c>
      <c r="H109" s="30" t="s">
        <v>814</v>
      </c>
      <c r="I109" s="31">
        <v>9</v>
      </c>
      <c r="J109" s="56"/>
      <c r="K109" s="7">
        <v>1</v>
      </c>
      <c r="L109" s="32"/>
      <c r="M109" s="33"/>
      <c r="N109" s="34">
        <f t="shared" si="11"/>
        <v>0</v>
      </c>
      <c r="O109" s="35"/>
      <c r="P109" s="36"/>
      <c r="Q109" s="34">
        <f t="shared" si="12"/>
        <v>0</v>
      </c>
      <c r="R109" s="34">
        <f t="shared" si="13"/>
        <v>0</v>
      </c>
      <c r="S109" s="34">
        <f t="shared" si="14"/>
        <v>0</v>
      </c>
      <c r="T109" s="34">
        <f t="shared" si="14"/>
        <v>0</v>
      </c>
      <c r="U109" s="37"/>
      <c r="V109" s="37"/>
      <c r="W109" s="37"/>
      <c r="X109" s="38"/>
    </row>
    <row r="110" spans="1:24" ht="51">
      <c r="A110" s="52" t="s">
        <v>810</v>
      </c>
      <c r="B110" s="7">
        <v>5</v>
      </c>
      <c r="C110" s="29" t="s">
        <v>504</v>
      </c>
      <c r="D110" s="29" t="s">
        <v>505</v>
      </c>
      <c r="E110" s="29" t="s">
        <v>506</v>
      </c>
      <c r="F110" s="29" t="s">
        <v>810</v>
      </c>
      <c r="G110" s="29" t="s">
        <v>810</v>
      </c>
      <c r="H110" s="30" t="s">
        <v>814</v>
      </c>
      <c r="I110" s="31">
        <v>7</v>
      </c>
      <c r="J110" s="56"/>
      <c r="K110" s="7">
        <v>1</v>
      </c>
      <c r="L110" s="32"/>
      <c r="M110" s="33"/>
      <c r="N110" s="34">
        <f t="shared" si="11"/>
        <v>0</v>
      </c>
      <c r="O110" s="35"/>
      <c r="P110" s="36"/>
      <c r="Q110" s="34">
        <f t="shared" si="12"/>
        <v>0</v>
      </c>
      <c r="R110" s="34">
        <f t="shared" si="13"/>
        <v>0</v>
      </c>
      <c r="S110" s="34">
        <f t="shared" si="14"/>
        <v>0</v>
      </c>
      <c r="T110" s="34">
        <f t="shared" si="14"/>
        <v>0</v>
      </c>
      <c r="U110" s="37"/>
      <c r="V110" s="37"/>
      <c r="W110" s="37"/>
      <c r="X110" s="38"/>
    </row>
    <row r="111" spans="1:24" ht="51.75" thickBot="1">
      <c r="A111" s="53" t="s">
        <v>810</v>
      </c>
      <c r="B111" s="9">
        <v>6</v>
      </c>
      <c r="C111" s="39" t="s">
        <v>507</v>
      </c>
      <c r="D111" s="39" t="s">
        <v>508</v>
      </c>
      <c r="E111" s="39" t="s">
        <v>509</v>
      </c>
      <c r="F111" s="39" t="s">
        <v>810</v>
      </c>
      <c r="G111" s="39" t="s">
        <v>810</v>
      </c>
      <c r="H111" s="40" t="s">
        <v>814</v>
      </c>
      <c r="I111" s="41">
        <v>19</v>
      </c>
      <c r="J111" s="57"/>
      <c r="K111" s="9">
        <v>1</v>
      </c>
      <c r="L111" s="42"/>
      <c r="M111" s="43"/>
      <c r="N111" s="44">
        <f t="shared" si="11"/>
        <v>0</v>
      </c>
      <c r="O111" s="45"/>
      <c r="P111" s="46"/>
      <c r="Q111" s="44">
        <f t="shared" si="12"/>
        <v>0</v>
      </c>
      <c r="R111" s="44">
        <f t="shared" si="13"/>
        <v>0</v>
      </c>
      <c r="S111" s="44">
        <f t="shared" si="14"/>
        <v>0</v>
      </c>
      <c r="T111" s="44">
        <f t="shared" si="14"/>
        <v>0</v>
      </c>
      <c r="U111" s="47"/>
      <c r="V111" s="47"/>
      <c r="W111" s="47"/>
      <c r="X111" s="48"/>
    </row>
    <row r="112" spans="18:20" ht="13.5" thickBot="1">
      <c r="R112" s="58" t="s">
        <v>819</v>
      </c>
      <c r="S112" s="59">
        <f>SUM(S106:S111)</f>
        <v>0</v>
      </c>
      <c r="T112" s="60">
        <f>SUM(T106:T111)</f>
        <v>0</v>
      </c>
    </row>
    <row r="114" ht="13.5" thickBot="1"/>
    <row r="115" spans="1:24" ht="13.5" thickBot="1">
      <c r="A115" s="49" t="s">
        <v>781</v>
      </c>
      <c r="B115" s="54" t="s">
        <v>20</v>
      </c>
      <c r="C115" s="15" t="s">
        <v>510</v>
      </c>
      <c r="D115" s="15"/>
      <c r="E115" s="15"/>
      <c r="F115" s="15"/>
      <c r="G115" s="15"/>
      <c r="H115" s="15" t="s">
        <v>864</v>
      </c>
      <c r="I115" s="15"/>
      <c r="J115" s="4"/>
      <c r="K115" s="3"/>
      <c r="L115" s="15" t="s">
        <v>511</v>
      </c>
      <c r="M115" s="15"/>
      <c r="N115" s="15"/>
      <c r="O115" s="15"/>
      <c r="P115" s="15"/>
      <c r="Q115" s="15"/>
      <c r="R115" s="15"/>
      <c r="S115" s="15"/>
      <c r="T115" s="15"/>
      <c r="U115" s="15"/>
      <c r="V115" s="15"/>
      <c r="W115" s="15"/>
      <c r="X115" s="4"/>
    </row>
    <row r="116" spans="1:24" ht="51.75" thickBot="1">
      <c r="A116" s="50" t="s">
        <v>786</v>
      </c>
      <c r="B116" s="16" t="s">
        <v>787</v>
      </c>
      <c r="C116" s="17" t="s">
        <v>788</v>
      </c>
      <c r="D116" s="17" t="s">
        <v>789</v>
      </c>
      <c r="E116" s="17" t="s">
        <v>790</v>
      </c>
      <c r="F116" s="17" t="s">
        <v>791</v>
      </c>
      <c r="G116" s="17" t="s">
        <v>792</v>
      </c>
      <c r="H116" s="17" t="s">
        <v>793</v>
      </c>
      <c r="I116" s="17" t="s">
        <v>794</v>
      </c>
      <c r="J116" s="18" t="s">
        <v>795</v>
      </c>
      <c r="K116" s="16" t="s">
        <v>796</v>
      </c>
      <c r="L116" s="17" t="s">
        <v>797</v>
      </c>
      <c r="M116" s="17" t="s">
        <v>798</v>
      </c>
      <c r="N116" s="17" t="s">
        <v>799</v>
      </c>
      <c r="O116" s="17" t="s">
        <v>800</v>
      </c>
      <c r="P116" s="17" t="s">
        <v>801</v>
      </c>
      <c r="Q116" s="17" t="s">
        <v>802</v>
      </c>
      <c r="R116" s="17" t="s">
        <v>803</v>
      </c>
      <c r="S116" s="17" t="s">
        <v>804</v>
      </c>
      <c r="T116" s="17" t="s">
        <v>805</v>
      </c>
      <c r="U116" s="17" t="s">
        <v>806</v>
      </c>
      <c r="V116" s="17" t="s">
        <v>807</v>
      </c>
      <c r="W116" s="17" t="s">
        <v>808</v>
      </c>
      <c r="X116" s="18" t="s">
        <v>809</v>
      </c>
    </row>
    <row r="117" spans="1:24" ht="51.75" thickBot="1">
      <c r="A117" s="71" t="s">
        <v>810</v>
      </c>
      <c r="B117" s="72">
        <v>1</v>
      </c>
      <c r="C117" s="61" t="s">
        <v>512</v>
      </c>
      <c r="D117" s="61" t="s">
        <v>813</v>
      </c>
      <c r="E117" s="61" t="s">
        <v>513</v>
      </c>
      <c r="F117" s="61" t="s">
        <v>810</v>
      </c>
      <c r="G117" s="61" t="s">
        <v>810</v>
      </c>
      <c r="H117" s="62" t="s">
        <v>814</v>
      </c>
      <c r="I117" s="63">
        <v>5</v>
      </c>
      <c r="J117" s="73"/>
      <c r="K117" s="72">
        <v>1</v>
      </c>
      <c r="L117" s="64"/>
      <c r="M117" s="65"/>
      <c r="N117" s="66">
        <f>IF(M117&gt;0,ROUND(L117/M117,4),0)</f>
        <v>0</v>
      </c>
      <c r="O117" s="67"/>
      <c r="P117" s="68"/>
      <c r="Q117" s="66">
        <f>ROUND(ROUND(N117,4)*(1-O117),4)</f>
        <v>0</v>
      </c>
      <c r="R117" s="66">
        <f>ROUND(ROUND(Q117,4)*(1+P117),4)</f>
        <v>0</v>
      </c>
      <c r="S117" s="66">
        <f>ROUND($I117*Q117,4)</f>
        <v>0</v>
      </c>
      <c r="T117" s="66">
        <f>ROUND($I117*R117,4)</f>
        <v>0</v>
      </c>
      <c r="U117" s="69"/>
      <c r="V117" s="69"/>
      <c r="W117" s="69"/>
      <c r="X117" s="70"/>
    </row>
    <row r="118" spans="18:20" ht="13.5" thickBot="1">
      <c r="R118" s="58" t="s">
        <v>819</v>
      </c>
      <c r="S118" s="59">
        <f>SUM(S117:S117)</f>
        <v>0</v>
      </c>
      <c r="T118" s="60">
        <f>SUM(T117:T117)</f>
        <v>0</v>
      </c>
    </row>
    <row r="120" ht="13.5" thickBot="1"/>
    <row r="121" spans="1:24" ht="13.5" thickBot="1">
      <c r="A121" s="49" t="s">
        <v>781</v>
      </c>
      <c r="B121" s="54" t="s">
        <v>29</v>
      </c>
      <c r="C121" s="15" t="s">
        <v>514</v>
      </c>
      <c r="D121" s="15"/>
      <c r="E121" s="15"/>
      <c r="F121" s="15"/>
      <c r="G121" s="15"/>
      <c r="H121" s="15" t="s">
        <v>864</v>
      </c>
      <c r="I121" s="15"/>
      <c r="J121" s="4"/>
      <c r="K121" s="3"/>
      <c r="L121" s="15" t="s">
        <v>515</v>
      </c>
      <c r="M121" s="15"/>
      <c r="N121" s="15"/>
      <c r="O121" s="15"/>
      <c r="P121" s="15"/>
      <c r="Q121" s="15"/>
      <c r="R121" s="15"/>
      <c r="S121" s="15"/>
      <c r="T121" s="15"/>
      <c r="U121" s="15"/>
      <c r="V121" s="15"/>
      <c r="W121" s="15"/>
      <c r="X121" s="4"/>
    </row>
    <row r="122" spans="1:24" ht="51.75" thickBot="1">
      <c r="A122" s="50" t="s">
        <v>786</v>
      </c>
      <c r="B122" s="16" t="s">
        <v>787</v>
      </c>
      <c r="C122" s="17" t="s">
        <v>788</v>
      </c>
      <c r="D122" s="17" t="s">
        <v>789</v>
      </c>
      <c r="E122" s="17" t="s">
        <v>790</v>
      </c>
      <c r="F122" s="17" t="s">
        <v>791</v>
      </c>
      <c r="G122" s="17" t="s">
        <v>792</v>
      </c>
      <c r="H122" s="17" t="s">
        <v>793</v>
      </c>
      <c r="I122" s="17" t="s">
        <v>794</v>
      </c>
      <c r="J122" s="18" t="s">
        <v>795</v>
      </c>
      <c r="K122" s="16" t="s">
        <v>796</v>
      </c>
      <c r="L122" s="17" t="s">
        <v>797</v>
      </c>
      <c r="M122" s="17" t="s">
        <v>798</v>
      </c>
      <c r="N122" s="17" t="s">
        <v>799</v>
      </c>
      <c r="O122" s="17" t="s">
        <v>800</v>
      </c>
      <c r="P122" s="17" t="s">
        <v>801</v>
      </c>
      <c r="Q122" s="17" t="s">
        <v>802</v>
      </c>
      <c r="R122" s="17" t="s">
        <v>803</v>
      </c>
      <c r="S122" s="17" t="s">
        <v>804</v>
      </c>
      <c r="T122" s="17" t="s">
        <v>805</v>
      </c>
      <c r="U122" s="17" t="s">
        <v>806</v>
      </c>
      <c r="V122" s="17" t="s">
        <v>807</v>
      </c>
      <c r="W122" s="17" t="s">
        <v>808</v>
      </c>
      <c r="X122" s="18" t="s">
        <v>809</v>
      </c>
    </row>
    <row r="123" spans="1:24" ht="39" thickBot="1">
      <c r="A123" s="71" t="s">
        <v>810</v>
      </c>
      <c r="B123" s="72">
        <v>1</v>
      </c>
      <c r="C123" s="61" t="s">
        <v>516</v>
      </c>
      <c r="D123" s="61" t="s">
        <v>813</v>
      </c>
      <c r="E123" s="61" t="s">
        <v>517</v>
      </c>
      <c r="F123" s="61" t="s">
        <v>810</v>
      </c>
      <c r="G123" s="61" t="s">
        <v>810</v>
      </c>
      <c r="H123" s="62" t="s">
        <v>814</v>
      </c>
      <c r="I123" s="63">
        <v>9</v>
      </c>
      <c r="J123" s="73"/>
      <c r="K123" s="72">
        <v>1</v>
      </c>
      <c r="L123" s="64"/>
      <c r="M123" s="65"/>
      <c r="N123" s="66">
        <f>IF(M123&gt;0,ROUND(L123/M123,4),0)</f>
        <v>0</v>
      </c>
      <c r="O123" s="67"/>
      <c r="P123" s="68"/>
      <c r="Q123" s="66">
        <f>ROUND(ROUND(N123,4)*(1-O123),4)</f>
        <v>0</v>
      </c>
      <c r="R123" s="66">
        <f>ROUND(ROUND(Q123,4)*(1+P123),4)</f>
        <v>0</v>
      </c>
      <c r="S123" s="66">
        <f>ROUND($I123*Q123,4)</f>
        <v>0</v>
      </c>
      <c r="T123" s="66">
        <f>ROUND($I123*R123,4)</f>
        <v>0</v>
      </c>
      <c r="U123" s="69"/>
      <c r="V123" s="69"/>
      <c r="W123" s="69"/>
      <c r="X123" s="70"/>
    </row>
    <row r="124" spans="18:20" ht="13.5" thickBot="1">
      <c r="R124" s="58" t="s">
        <v>819</v>
      </c>
      <c r="S124" s="59">
        <f>SUM(S123:S123)</f>
        <v>0</v>
      </c>
      <c r="T124" s="60">
        <f>SUM(T123:T123)</f>
        <v>0</v>
      </c>
    </row>
    <row r="126" ht="13.5" thickBot="1"/>
    <row r="127" spans="1:24" ht="13.5" thickBot="1">
      <c r="A127" s="49" t="s">
        <v>781</v>
      </c>
      <c r="B127" s="54" t="s">
        <v>63</v>
      </c>
      <c r="C127" s="15" t="s">
        <v>518</v>
      </c>
      <c r="D127" s="15"/>
      <c r="E127" s="15"/>
      <c r="F127" s="15"/>
      <c r="G127" s="15"/>
      <c r="H127" s="15" t="s">
        <v>864</v>
      </c>
      <c r="I127" s="15"/>
      <c r="J127" s="4"/>
      <c r="K127" s="3"/>
      <c r="L127" s="15" t="s">
        <v>519</v>
      </c>
      <c r="M127" s="15"/>
      <c r="N127" s="15"/>
      <c r="O127" s="15"/>
      <c r="P127" s="15"/>
      <c r="Q127" s="15"/>
      <c r="R127" s="15"/>
      <c r="S127" s="15"/>
      <c r="T127" s="15"/>
      <c r="U127" s="15"/>
      <c r="V127" s="15"/>
      <c r="W127" s="15"/>
      <c r="X127" s="4"/>
    </row>
    <row r="128" spans="1:24" ht="51.75" thickBot="1">
      <c r="A128" s="50" t="s">
        <v>786</v>
      </c>
      <c r="B128" s="16" t="s">
        <v>787</v>
      </c>
      <c r="C128" s="17" t="s">
        <v>788</v>
      </c>
      <c r="D128" s="17" t="s">
        <v>789</v>
      </c>
      <c r="E128" s="17" t="s">
        <v>790</v>
      </c>
      <c r="F128" s="17" t="s">
        <v>791</v>
      </c>
      <c r="G128" s="17" t="s">
        <v>792</v>
      </c>
      <c r="H128" s="17" t="s">
        <v>793</v>
      </c>
      <c r="I128" s="17" t="s">
        <v>794</v>
      </c>
      <c r="J128" s="18" t="s">
        <v>795</v>
      </c>
      <c r="K128" s="16" t="s">
        <v>796</v>
      </c>
      <c r="L128" s="17" t="s">
        <v>797</v>
      </c>
      <c r="M128" s="17" t="s">
        <v>798</v>
      </c>
      <c r="N128" s="17" t="s">
        <v>799</v>
      </c>
      <c r="O128" s="17" t="s">
        <v>800</v>
      </c>
      <c r="P128" s="17" t="s">
        <v>801</v>
      </c>
      <c r="Q128" s="17" t="s">
        <v>802</v>
      </c>
      <c r="R128" s="17" t="s">
        <v>803</v>
      </c>
      <c r="S128" s="17" t="s">
        <v>804</v>
      </c>
      <c r="T128" s="17" t="s">
        <v>805</v>
      </c>
      <c r="U128" s="17" t="s">
        <v>806</v>
      </c>
      <c r="V128" s="17" t="s">
        <v>807</v>
      </c>
      <c r="W128" s="17" t="s">
        <v>808</v>
      </c>
      <c r="X128" s="18" t="s">
        <v>809</v>
      </c>
    </row>
    <row r="129" spans="1:24" ht="26.25" thickBot="1">
      <c r="A129" s="71" t="s">
        <v>810</v>
      </c>
      <c r="B129" s="72">
        <v>1</v>
      </c>
      <c r="C129" s="61" t="s">
        <v>520</v>
      </c>
      <c r="D129" s="61" t="s">
        <v>521</v>
      </c>
      <c r="E129" s="61" t="s">
        <v>522</v>
      </c>
      <c r="F129" s="61" t="s">
        <v>523</v>
      </c>
      <c r="G129" s="61" t="s">
        <v>810</v>
      </c>
      <c r="H129" s="62" t="s">
        <v>814</v>
      </c>
      <c r="I129" s="63">
        <v>50</v>
      </c>
      <c r="J129" s="73"/>
      <c r="K129" s="72">
        <v>1</v>
      </c>
      <c r="L129" s="64"/>
      <c r="M129" s="65"/>
      <c r="N129" s="66">
        <f>IF(M129&gt;0,ROUND(L129/M129,4),0)</f>
        <v>0</v>
      </c>
      <c r="O129" s="67"/>
      <c r="P129" s="68"/>
      <c r="Q129" s="66">
        <f>ROUND(ROUND(N129,4)*(1-O129),4)</f>
        <v>0</v>
      </c>
      <c r="R129" s="66">
        <f>ROUND(ROUND(Q129,4)*(1+P129),4)</f>
        <v>0</v>
      </c>
      <c r="S129" s="66">
        <f>ROUND($I129*Q129,4)</f>
        <v>0</v>
      </c>
      <c r="T129" s="66">
        <f>ROUND($I129*R129,4)</f>
        <v>0</v>
      </c>
      <c r="U129" s="69"/>
      <c r="V129" s="69"/>
      <c r="W129" s="69"/>
      <c r="X129" s="70"/>
    </row>
    <row r="130" spans="18:20" ht="13.5" thickBot="1">
      <c r="R130" s="58" t="s">
        <v>819</v>
      </c>
      <c r="S130" s="59">
        <f>SUM(S129:S129)</f>
        <v>0</v>
      </c>
      <c r="T130" s="60">
        <f>SUM(T129:T129)</f>
        <v>0</v>
      </c>
    </row>
    <row r="132" ht="13.5" thickBot="1"/>
    <row r="133" spans="1:24" ht="13.5" thickBot="1">
      <c r="A133" s="49" t="s">
        <v>781</v>
      </c>
      <c r="B133" s="54" t="s">
        <v>70</v>
      </c>
      <c r="C133" s="15" t="s">
        <v>524</v>
      </c>
      <c r="D133" s="15"/>
      <c r="E133" s="15"/>
      <c r="F133" s="15"/>
      <c r="G133" s="15"/>
      <c r="H133" s="15" t="s">
        <v>864</v>
      </c>
      <c r="I133" s="15"/>
      <c r="J133" s="4"/>
      <c r="K133" s="3"/>
      <c r="L133" s="15" t="s">
        <v>525</v>
      </c>
      <c r="M133" s="15"/>
      <c r="N133" s="15"/>
      <c r="O133" s="15"/>
      <c r="P133" s="15"/>
      <c r="Q133" s="15"/>
      <c r="R133" s="15"/>
      <c r="S133" s="15"/>
      <c r="T133" s="15"/>
      <c r="U133" s="15"/>
      <c r="V133" s="15"/>
      <c r="W133" s="15"/>
      <c r="X133" s="4"/>
    </row>
    <row r="134" spans="1:24" ht="51.75" thickBot="1">
      <c r="A134" s="50" t="s">
        <v>786</v>
      </c>
      <c r="B134" s="16" t="s">
        <v>787</v>
      </c>
      <c r="C134" s="17" t="s">
        <v>788</v>
      </c>
      <c r="D134" s="17" t="s">
        <v>789</v>
      </c>
      <c r="E134" s="17" t="s">
        <v>790</v>
      </c>
      <c r="F134" s="17" t="s">
        <v>791</v>
      </c>
      <c r="G134" s="17" t="s">
        <v>792</v>
      </c>
      <c r="H134" s="17" t="s">
        <v>793</v>
      </c>
      <c r="I134" s="17" t="s">
        <v>794</v>
      </c>
      <c r="J134" s="18" t="s">
        <v>795</v>
      </c>
      <c r="K134" s="16" t="s">
        <v>796</v>
      </c>
      <c r="L134" s="17" t="s">
        <v>797</v>
      </c>
      <c r="M134" s="17" t="s">
        <v>798</v>
      </c>
      <c r="N134" s="17" t="s">
        <v>799</v>
      </c>
      <c r="O134" s="17" t="s">
        <v>800</v>
      </c>
      <c r="P134" s="17" t="s">
        <v>801</v>
      </c>
      <c r="Q134" s="17" t="s">
        <v>802</v>
      </c>
      <c r="R134" s="17" t="s">
        <v>803</v>
      </c>
      <c r="S134" s="17" t="s">
        <v>804</v>
      </c>
      <c r="T134" s="17" t="s">
        <v>805</v>
      </c>
      <c r="U134" s="17" t="s">
        <v>806</v>
      </c>
      <c r="V134" s="17" t="s">
        <v>807</v>
      </c>
      <c r="W134" s="17" t="s">
        <v>808</v>
      </c>
      <c r="X134" s="18" t="s">
        <v>809</v>
      </c>
    </row>
    <row r="135" spans="1:24" ht="64.5" thickBot="1">
      <c r="A135" s="71" t="s">
        <v>810</v>
      </c>
      <c r="B135" s="72">
        <v>1</v>
      </c>
      <c r="C135" s="61" t="s">
        <v>526</v>
      </c>
      <c r="D135" s="61" t="s">
        <v>527</v>
      </c>
      <c r="E135" s="61" t="s">
        <v>528</v>
      </c>
      <c r="F135" s="61" t="s">
        <v>810</v>
      </c>
      <c r="G135" s="61" t="s">
        <v>810</v>
      </c>
      <c r="H135" s="62" t="s">
        <v>814</v>
      </c>
      <c r="I135" s="63">
        <v>90</v>
      </c>
      <c r="J135" s="73"/>
      <c r="K135" s="72">
        <v>1</v>
      </c>
      <c r="L135" s="64"/>
      <c r="M135" s="65"/>
      <c r="N135" s="66">
        <f>IF(M135&gt;0,ROUND(L135/M135,4),0)</f>
        <v>0</v>
      </c>
      <c r="O135" s="67"/>
      <c r="P135" s="68"/>
      <c r="Q135" s="66">
        <f>ROUND(ROUND(N135,4)*(1-O135),4)</f>
        <v>0</v>
      </c>
      <c r="R135" s="66">
        <f>ROUND(ROUND(Q135,4)*(1+P135),4)</f>
        <v>0</v>
      </c>
      <c r="S135" s="66">
        <f>ROUND($I135*Q135,4)</f>
        <v>0</v>
      </c>
      <c r="T135" s="66">
        <f>ROUND($I135*R135,4)</f>
        <v>0</v>
      </c>
      <c r="U135" s="69"/>
      <c r="V135" s="69"/>
      <c r="W135" s="69"/>
      <c r="X135" s="70"/>
    </row>
    <row r="136" spans="18:20" ht="13.5" thickBot="1">
      <c r="R136" s="58" t="s">
        <v>819</v>
      </c>
      <c r="S136" s="59">
        <f>SUM(S135:S135)</f>
        <v>0</v>
      </c>
      <c r="T136" s="60">
        <f>SUM(T135:T135)</f>
        <v>0</v>
      </c>
    </row>
    <row r="138" ht="13.5" thickBot="1"/>
    <row r="139" spans="1:24" ht="13.5" thickBot="1">
      <c r="A139" s="49" t="s">
        <v>781</v>
      </c>
      <c r="B139" s="54" t="s">
        <v>88</v>
      </c>
      <c r="C139" s="15" t="s">
        <v>529</v>
      </c>
      <c r="D139" s="15"/>
      <c r="E139" s="15"/>
      <c r="F139" s="15"/>
      <c r="G139" s="15"/>
      <c r="H139" s="15" t="s">
        <v>864</v>
      </c>
      <c r="I139" s="15"/>
      <c r="J139" s="4"/>
      <c r="K139" s="3"/>
      <c r="L139" s="15" t="s">
        <v>530</v>
      </c>
      <c r="M139" s="15"/>
      <c r="N139" s="15"/>
      <c r="O139" s="15"/>
      <c r="P139" s="15"/>
      <c r="Q139" s="15"/>
      <c r="R139" s="15"/>
      <c r="S139" s="15"/>
      <c r="T139" s="15"/>
      <c r="U139" s="15"/>
      <c r="V139" s="15"/>
      <c r="W139" s="15"/>
      <c r="X139" s="4"/>
    </row>
    <row r="140" spans="1:24" ht="51.75" thickBot="1">
      <c r="A140" s="50" t="s">
        <v>786</v>
      </c>
      <c r="B140" s="16" t="s">
        <v>787</v>
      </c>
      <c r="C140" s="17" t="s">
        <v>788</v>
      </c>
      <c r="D140" s="17" t="s">
        <v>789</v>
      </c>
      <c r="E140" s="17" t="s">
        <v>790</v>
      </c>
      <c r="F140" s="17" t="s">
        <v>791</v>
      </c>
      <c r="G140" s="17" t="s">
        <v>792</v>
      </c>
      <c r="H140" s="17" t="s">
        <v>793</v>
      </c>
      <c r="I140" s="17" t="s">
        <v>794</v>
      </c>
      <c r="J140" s="18" t="s">
        <v>795</v>
      </c>
      <c r="K140" s="16" t="s">
        <v>796</v>
      </c>
      <c r="L140" s="17" t="s">
        <v>797</v>
      </c>
      <c r="M140" s="17" t="s">
        <v>798</v>
      </c>
      <c r="N140" s="17" t="s">
        <v>799</v>
      </c>
      <c r="O140" s="17" t="s">
        <v>800</v>
      </c>
      <c r="P140" s="17" t="s">
        <v>801</v>
      </c>
      <c r="Q140" s="17" t="s">
        <v>802</v>
      </c>
      <c r="R140" s="17" t="s">
        <v>803</v>
      </c>
      <c r="S140" s="17" t="s">
        <v>804</v>
      </c>
      <c r="T140" s="17" t="s">
        <v>805</v>
      </c>
      <c r="U140" s="17" t="s">
        <v>806</v>
      </c>
      <c r="V140" s="17" t="s">
        <v>807</v>
      </c>
      <c r="W140" s="17" t="s">
        <v>808</v>
      </c>
      <c r="X140" s="18" t="s">
        <v>809</v>
      </c>
    </row>
    <row r="141" spans="1:24" ht="12.75">
      <c r="A141" s="51" t="s">
        <v>810</v>
      </c>
      <c r="B141" s="5">
        <v>1</v>
      </c>
      <c r="C141" s="19" t="s">
        <v>531</v>
      </c>
      <c r="D141" s="19" t="s">
        <v>532</v>
      </c>
      <c r="E141" s="19" t="s">
        <v>533</v>
      </c>
      <c r="F141" s="19" t="s">
        <v>523</v>
      </c>
      <c r="G141" s="19" t="s">
        <v>810</v>
      </c>
      <c r="H141" s="20" t="s">
        <v>814</v>
      </c>
      <c r="I141" s="21">
        <v>270</v>
      </c>
      <c r="J141" s="55"/>
      <c r="K141" s="5">
        <v>1</v>
      </c>
      <c r="L141" s="22"/>
      <c r="M141" s="23"/>
      <c r="N141" s="24">
        <f>IF(M141&gt;0,ROUND(L141/M141,4),0)</f>
        <v>0</v>
      </c>
      <c r="O141" s="25"/>
      <c r="P141" s="26"/>
      <c r="Q141" s="24">
        <f>ROUND(ROUND(N141,4)*(1-O141),4)</f>
        <v>0</v>
      </c>
      <c r="R141" s="24">
        <f>ROUND(ROUND(Q141,4)*(1+P141),4)</f>
        <v>0</v>
      </c>
      <c r="S141" s="24">
        <f aca="true" t="shared" si="15" ref="S141:T145">ROUND($I141*Q141,4)</f>
        <v>0</v>
      </c>
      <c r="T141" s="24">
        <f t="shared" si="15"/>
        <v>0</v>
      </c>
      <c r="U141" s="27"/>
      <c r="V141" s="27"/>
      <c r="W141" s="27"/>
      <c r="X141" s="28"/>
    </row>
    <row r="142" spans="1:24" ht="12.75">
      <c r="A142" s="52" t="s">
        <v>810</v>
      </c>
      <c r="B142" s="7">
        <v>2</v>
      </c>
      <c r="C142" s="29" t="s">
        <v>534</v>
      </c>
      <c r="D142" s="29" t="s">
        <v>532</v>
      </c>
      <c r="E142" s="29" t="s">
        <v>535</v>
      </c>
      <c r="F142" s="29" t="s">
        <v>523</v>
      </c>
      <c r="G142" s="29" t="s">
        <v>810</v>
      </c>
      <c r="H142" s="30" t="s">
        <v>814</v>
      </c>
      <c r="I142" s="31">
        <v>60</v>
      </c>
      <c r="J142" s="56"/>
      <c r="K142" s="7">
        <v>1</v>
      </c>
      <c r="L142" s="32"/>
      <c r="M142" s="33"/>
      <c r="N142" s="34">
        <f>IF(M142&gt;0,ROUND(L142/M142,4),0)</f>
        <v>0</v>
      </c>
      <c r="O142" s="35"/>
      <c r="P142" s="36"/>
      <c r="Q142" s="34">
        <f>ROUND(ROUND(N142,4)*(1-O142),4)</f>
        <v>0</v>
      </c>
      <c r="R142" s="34">
        <f>ROUND(ROUND(Q142,4)*(1+P142),4)</f>
        <v>0</v>
      </c>
      <c r="S142" s="34">
        <f t="shared" si="15"/>
        <v>0</v>
      </c>
      <c r="T142" s="34">
        <f t="shared" si="15"/>
        <v>0</v>
      </c>
      <c r="U142" s="37"/>
      <c r="V142" s="37"/>
      <c r="W142" s="37"/>
      <c r="X142" s="38"/>
    </row>
    <row r="143" spans="1:24" ht="12.75">
      <c r="A143" s="52" t="s">
        <v>810</v>
      </c>
      <c r="B143" s="7">
        <v>3</v>
      </c>
      <c r="C143" s="29" t="s">
        <v>536</v>
      </c>
      <c r="D143" s="29" t="s">
        <v>537</v>
      </c>
      <c r="E143" s="29" t="s">
        <v>538</v>
      </c>
      <c r="F143" s="29" t="s">
        <v>523</v>
      </c>
      <c r="G143" s="29" t="s">
        <v>810</v>
      </c>
      <c r="H143" s="30" t="s">
        <v>814</v>
      </c>
      <c r="I143" s="31">
        <v>60</v>
      </c>
      <c r="J143" s="56"/>
      <c r="K143" s="7">
        <v>1</v>
      </c>
      <c r="L143" s="32"/>
      <c r="M143" s="33"/>
      <c r="N143" s="34">
        <f>IF(M143&gt;0,ROUND(L143/M143,4),0)</f>
        <v>0</v>
      </c>
      <c r="O143" s="35"/>
      <c r="P143" s="36"/>
      <c r="Q143" s="34">
        <f>ROUND(ROUND(N143,4)*(1-O143),4)</f>
        <v>0</v>
      </c>
      <c r="R143" s="34">
        <f>ROUND(ROUND(Q143,4)*(1+P143),4)</f>
        <v>0</v>
      </c>
      <c r="S143" s="34">
        <f t="shared" si="15"/>
        <v>0</v>
      </c>
      <c r="T143" s="34">
        <f t="shared" si="15"/>
        <v>0</v>
      </c>
      <c r="U143" s="37"/>
      <c r="V143" s="37"/>
      <c r="W143" s="37"/>
      <c r="X143" s="38"/>
    </row>
    <row r="144" spans="1:24" ht="12.75">
      <c r="A144" s="52" t="s">
        <v>810</v>
      </c>
      <c r="B144" s="7">
        <v>4</v>
      </c>
      <c r="C144" s="29" t="s">
        <v>539</v>
      </c>
      <c r="D144" s="29" t="s">
        <v>537</v>
      </c>
      <c r="E144" s="29" t="s">
        <v>540</v>
      </c>
      <c r="F144" s="29" t="s">
        <v>523</v>
      </c>
      <c r="G144" s="29" t="s">
        <v>810</v>
      </c>
      <c r="H144" s="30" t="s">
        <v>814</v>
      </c>
      <c r="I144" s="31">
        <v>540</v>
      </c>
      <c r="J144" s="56"/>
      <c r="K144" s="7">
        <v>1</v>
      </c>
      <c r="L144" s="32"/>
      <c r="M144" s="33"/>
      <c r="N144" s="34">
        <f>IF(M144&gt;0,ROUND(L144/M144,4),0)</f>
        <v>0</v>
      </c>
      <c r="O144" s="35"/>
      <c r="P144" s="36"/>
      <c r="Q144" s="34">
        <f>ROUND(ROUND(N144,4)*(1-O144),4)</f>
        <v>0</v>
      </c>
      <c r="R144" s="34">
        <f>ROUND(ROUND(Q144,4)*(1+P144),4)</f>
        <v>0</v>
      </c>
      <c r="S144" s="34">
        <f t="shared" si="15"/>
        <v>0</v>
      </c>
      <c r="T144" s="34">
        <f t="shared" si="15"/>
        <v>0</v>
      </c>
      <c r="U144" s="37"/>
      <c r="V144" s="37"/>
      <c r="W144" s="37"/>
      <c r="X144" s="38"/>
    </row>
    <row r="145" spans="1:24" ht="77.25" thickBot="1">
      <c r="A145" s="53" t="s">
        <v>810</v>
      </c>
      <c r="B145" s="9">
        <v>5</v>
      </c>
      <c r="C145" s="39" t="s">
        <v>531</v>
      </c>
      <c r="D145" s="39" t="s">
        <v>532</v>
      </c>
      <c r="E145" s="39" t="s">
        <v>541</v>
      </c>
      <c r="F145" s="39" t="s">
        <v>542</v>
      </c>
      <c r="G145" s="39" t="s">
        <v>810</v>
      </c>
      <c r="H145" s="40" t="s">
        <v>814</v>
      </c>
      <c r="I145" s="41">
        <v>360</v>
      </c>
      <c r="J145" s="57"/>
      <c r="K145" s="9">
        <v>1</v>
      </c>
      <c r="L145" s="42"/>
      <c r="M145" s="43"/>
      <c r="N145" s="44">
        <f>IF(M145&gt;0,ROUND(L145/M145,4),0)</f>
        <v>0</v>
      </c>
      <c r="O145" s="45"/>
      <c r="P145" s="46"/>
      <c r="Q145" s="44">
        <f>ROUND(ROUND(N145,4)*(1-O145),4)</f>
        <v>0</v>
      </c>
      <c r="R145" s="44">
        <f>ROUND(ROUND(Q145,4)*(1+P145),4)</f>
        <v>0</v>
      </c>
      <c r="S145" s="44">
        <f t="shared" si="15"/>
        <v>0</v>
      </c>
      <c r="T145" s="44">
        <f t="shared" si="15"/>
        <v>0</v>
      </c>
      <c r="U145" s="47"/>
      <c r="V145" s="47"/>
      <c r="W145" s="47"/>
      <c r="X145" s="48"/>
    </row>
    <row r="146" spans="18:20" ht="13.5" thickBot="1">
      <c r="R146" s="58" t="s">
        <v>819</v>
      </c>
      <c r="S146" s="59">
        <f>SUM(S141:S145)</f>
        <v>0</v>
      </c>
      <c r="T146" s="60">
        <f>SUM(T141:T145)</f>
        <v>0</v>
      </c>
    </row>
    <row r="148" ht="13.5" thickBot="1"/>
    <row r="149" spans="1:24" ht="13.5" thickBot="1">
      <c r="A149" s="49" t="s">
        <v>781</v>
      </c>
      <c r="B149" s="54" t="s">
        <v>97</v>
      </c>
      <c r="C149" s="15" t="s">
        <v>543</v>
      </c>
      <c r="D149" s="15"/>
      <c r="E149" s="15"/>
      <c r="F149" s="15"/>
      <c r="G149" s="15"/>
      <c r="H149" s="15" t="s">
        <v>784</v>
      </c>
      <c r="I149" s="15"/>
      <c r="J149" s="4"/>
      <c r="K149" s="3"/>
      <c r="L149" s="15" t="s">
        <v>544</v>
      </c>
      <c r="M149" s="15"/>
      <c r="N149" s="15"/>
      <c r="O149" s="15"/>
      <c r="P149" s="15"/>
      <c r="Q149" s="15"/>
      <c r="R149" s="15"/>
      <c r="S149" s="15"/>
      <c r="T149" s="15"/>
      <c r="U149" s="15"/>
      <c r="V149" s="15"/>
      <c r="W149" s="15"/>
      <c r="X149" s="4"/>
    </row>
    <row r="150" spans="1:24" ht="51.75" thickBot="1">
      <c r="A150" s="50" t="s">
        <v>786</v>
      </c>
      <c r="B150" s="16" t="s">
        <v>787</v>
      </c>
      <c r="C150" s="17" t="s">
        <v>788</v>
      </c>
      <c r="D150" s="17" t="s">
        <v>789</v>
      </c>
      <c r="E150" s="17" t="s">
        <v>790</v>
      </c>
      <c r="F150" s="17" t="s">
        <v>791</v>
      </c>
      <c r="G150" s="17" t="s">
        <v>792</v>
      </c>
      <c r="H150" s="17" t="s">
        <v>793</v>
      </c>
      <c r="I150" s="17" t="s">
        <v>794</v>
      </c>
      <c r="J150" s="18" t="s">
        <v>795</v>
      </c>
      <c r="K150" s="16" t="s">
        <v>796</v>
      </c>
      <c r="L150" s="17" t="s">
        <v>797</v>
      </c>
      <c r="M150" s="17" t="s">
        <v>798</v>
      </c>
      <c r="N150" s="17" t="s">
        <v>799</v>
      </c>
      <c r="O150" s="17" t="s">
        <v>800</v>
      </c>
      <c r="P150" s="17" t="s">
        <v>801</v>
      </c>
      <c r="Q150" s="17" t="s">
        <v>802</v>
      </c>
      <c r="R150" s="17" t="s">
        <v>803</v>
      </c>
      <c r="S150" s="17" t="s">
        <v>804</v>
      </c>
      <c r="T150" s="17" t="s">
        <v>805</v>
      </c>
      <c r="U150" s="17" t="s">
        <v>806</v>
      </c>
      <c r="V150" s="17" t="s">
        <v>807</v>
      </c>
      <c r="W150" s="17" t="s">
        <v>808</v>
      </c>
      <c r="X150" s="18" t="s">
        <v>809</v>
      </c>
    </row>
    <row r="151" spans="1:24" ht="25.5">
      <c r="A151" s="51" t="s">
        <v>810</v>
      </c>
      <c r="B151" s="5">
        <v>1</v>
      </c>
      <c r="C151" s="19" t="s">
        <v>545</v>
      </c>
      <c r="D151" s="19" t="s">
        <v>546</v>
      </c>
      <c r="E151" s="19" t="s">
        <v>810</v>
      </c>
      <c r="F151" s="19" t="s">
        <v>810</v>
      </c>
      <c r="G151" s="19" t="s">
        <v>810</v>
      </c>
      <c r="H151" s="20" t="s">
        <v>814</v>
      </c>
      <c r="I151" s="21">
        <v>120</v>
      </c>
      <c r="J151" s="55"/>
      <c r="K151" s="5">
        <v>1</v>
      </c>
      <c r="L151" s="22"/>
      <c r="M151" s="23"/>
      <c r="N151" s="24">
        <f>IF(M151&gt;0,ROUND(L151/M151,4),0)</f>
        <v>0</v>
      </c>
      <c r="O151" s="25"/>
      <c r="P151" s="26"/>
      <c r="Q151" s="24">
        <f>ROUND(ROUND(N151,4)*(1-O151),4)</f>
        <v>0</v>
      </c>
      <c r="R151" s="24">
        <f>ROUND(ROUND(Q151,4)*(1+P151),4)</f>
        <v>0</v>
      </c>
      <c r="S151" s="24">
        <f aca="true" t="shared" si="16" ref="S151:T153">ROUND($I151*Q151,4)</f>
        <v>0</v>
      </c>
      <c r="T151" s="24">
        <f t="shared" si="16"/>
        <v>0</v>
      </c>
      <c r="U151" s="27"/>
      <c r="V151" s="27"/>
      <c r="W151" s="27"/>
      <c r="X151" s="28"/>
    </row>
    <row r="152" spans="1:24" ht="25.5">
      <c r="A152" s="52" t="s">
        <v>810</v>
      </c>
      <c r="B152" s="7">
        <v>2</v>
      </c>
      <c r="C152" s="29" t="s">
        <v>547</v>
      </c>
      <c r="D152" s="29" t="s">
        <v>548</v>
      </c>
      <c r="E152" s="29" t="s">
        <v>810</v>
      </c>
      <c r="F152" s="29" t="s">
        <v>810</v>
      </c>
      <c r="G152" s="29" t="s">
        <v>810</v>
      </c>
      <c r="H152" s="30" t="s">
        <v>814</v>
      </c>
      <c r="I152" s="31">
        <v>50</v>
      </c>
      <c r="J152" s="56"/>
      <c r="K152" s="7">
        <v>1</v>
      </c>
      <c r="L152" s="32"/>
      <c r="M152" s="33"/>
      <c r="N152" s="34">
        <f>IF(M152&gt;0,ROUND(L152/M152,4),0)</f>
        <v>0</v>
      </c>
      <c r="O152" s="35"/>
      <c r="P152" s="36"/>
      <c r="Q152" s="34">
        <f>ROUND(ROUND(N152,4)*(1-O152),4)</f>
        <v>0</v>
      </c>
      <c r="R152" s="34">
        <f>ROUND(ROUND(Q152,4)*(1+P152),4)</f>
        <v>0</v>
      </c>
      <c r="S152" s="34">
        <f t="shared" si="16"/>
        <v>0</v>
      </c>
      <c r="T152" s="34">
        <f t="shared" si="16"/>
        <v>0</v>
      </c>
      <c r="U152" s="37"/>
      <c r="V152" s="37"/>
      <c r="W152" s="37"/>
      <c r="X152" s="38"/>
    </row>
    <row r="153" spans="1:24" ht="26.25" thickBot="1">
      <c r="A153" s="53" t="s">
        <v>810</v>
      </c>
      <c r="B153" s="9">
        <v>3</v>
      </c>
      <c r="C153" s="39" t="s">
        <v>549</v>
      </c>
      <c r="D153" s="39" t="s">
        <v>550</v>
      </c>
      <c r="E153" s="39" t="s">
        <v>810</v>
      </c>
      <c r="F153" s="39" t="s">
        <v>810</v>
      </c>
      <c r="G153" s="39" t="s">
        <v>810</v>
      </c>
      <c r="H153" s="40" t="s">
        <v>814</v>
      </c>
      <c r="I153" s="41">
        <v>50</v>
      </c>
      <c r="J153" s="57"/>
      <c r="K153" s="9">
        <v>1</v>
      </c>
      <c r="L153" s="42"/>
      <c r="M153" s="43"/>
      <c r="N153" s="44">
        <f>IF(M153&gt;0,ROUND(L153/M153,4),0)</f>
        <v>0</v>
      </c>
      <c r="O153" s="45"/>
      <c r="P153" s="46"/>
      <c r="Q153" s="44">
        <f>ROUND(ROUND(N153,4)*(1-O153),4)</f>
        <v>0</v>
      </c>
      <c r="R153" s="44">
        <f>ROUND(ROUND(Q153,4)*(1+P153),4)</f>
        <v>0</v>
      </c>
      <c r="S153" s="44">
        <f t="shared" si="16"/>
        <v>0</v>
      </c>
      <c r="T153" s="44">
        <f t="shared" si="16"/>
        <v>0</v>
      </c>
      <c r="U153" s="47"/>
      <c r="V153" s="47"/>
      <c r="W153" s="47"/>
      <c r="X153" s="48"/>
    </row>
    <row r="154" spans="18:20" ht="13.5" thickBot="1">
      <c r="R154" s="58" t="s">
        <v>819</v>
      </c>
      <c r="S154" s="59">
        <f>SUM(S151:S153)</f>
        <v>0</v>
      </c>
      <c r="T154" s="60">
        <f>SUM(T151:T153)</f>
        <v>0</v>
      </c>
    </row>
    <row r="156" ht="13.5" thickBot="1"/>
    <row r="157" spans="1:24" ht="13.5" thickBot="1">
      <c r="A157" s="49" t="s">
        <v>781</v>
      </c>
      <c r="B157" s="54" t="s">
        <v>127</v>
      </c>
      <c r="C157" s="15" t="s">
        <v>551</v>
      </c>
      <c r="D157" s="15"/>
      <c r="E157" s="15"/>
      <c r="F157" s="15"/>
      <c r="G157" s="15"/>
      <c r="H157" s="15" t="s">
        <v>864</v>
      </c>
      <c r="I157" s="15"/>
      <c r="J157" s="4"/>
      <c r="K157" s="3"/>
      <c r="L157" s="15" t="s">
        <v>552</v>
      </c>
      <c r="M157" s="15"/>
      <c r="N157" s="15"/>
      <c r="O157" s="15"/>
      <c r="P157" s="15"/>
      <c r="Q157" s="15"/>
      <c r="R157" s="15"/>
      <c r="S157" s="15"/>
      <c r="T157" s="15"/>
      <c r="U157" s="15"/>
      <c r="V157" s="15"/>
      <c r="W157" s="15"/>
      <c r="X157" s="4"/>
    </row>
    <row r="158" spans="1:24" ht="51.75" thickBot="1">
      <c r="A158" s="50" t="s">
        <v>786</v>
      </c>
      <c r="B158" s="16" t="s">
        <v>787</v>
      </c>
      <c r="C158" s="17" t="s">
        <v>788</v>
      </c>
      <c r="D158" s="17" t="s">
        <v>789</v>
      </c>
      <c r="E158" s="17" t="s">
        <v>790</v>
      </c>
      <c r="F158" s="17" t="s">
        <v>791</v>
      </c>
      <c r="G158" s="17" t="s">
        <v>792</v>
      </c>
      <c r="H158" s="17" t="s">
        <v>793</v>
      </c>
      <c r="I158" s="17" t="s">
        <v>794</v>
      </c>
      <c r="J158" s="18" t="s">
        <v>795</v>
      </c>
      <c r="K158" s="16" t="s">
        <v>796</v>
      </c>
      <c r="L158" s="17" t="s">
        <v>797</v>
      </c>
      <c r="M158" s="17" t="s">
        <v>798</v>
      </c>
      <c r="N158" s="17" t="s">
        <v>799</v>
      </c>
      <c r="O158" s="17" t="s">
        <v>800</v>
      </c>
      <c r="P158" s="17" t="s">
        <v>801</v>
      </c>
      <c r="Q158" s="17" t="s">
        <v>802</v>
      </c>
      <c r="R158" s="17" t="s">
        <v>803</v>
      </c>
      <c r="S158" s="17" t="s">
        <v>804</v>
      </c>
      <c r="T158" s="17" t="s">
        <v>805</v>
      </c>
      <c r="U158" s="17" t="s">
        <v>806</v>
      </c>
      <c r="V158" s="17" t="s">
        <v>807</v>
      </c>
      <c r="W158" s="17" t="s">
        <v>808</v>
      </c>
      <c r="X158" s="18" t="s">
        <v>809</v>
      </c>
    </row>
    <row r="159" spans="1:24" ht="38.25">
      <c r="A159" s="51" t="s">
        <v>810</v>
      </c>
      <c r="B159" s="5">
        <v>1</v>
      </c>
      <c r="C159" s="19" t="s">
        <v>553</v>
      </c>
      <c r="D159" s="19" t="s">
        <v>554</v>
      </c>
      <c r="E159" s="19" t="s">
        <v>555</v>
      </c>
      <c r="F159" s="19" t="s">
        <v>810</v>
      </c>
      <c r="G159" s="19" t="s">
        <v>810</v>
      </c>
      <c r="H159" s="20" t="s">
        <v>814</v>
      </c>
      <c r="I159" s="21">
        <v>10</v>
      </c>
      <c r="J159" s="55"/>
      <c r="K159" s="5">
        <v>1</v>
      </c>
      <c r="L159" s="22"/>
      <c r="M159" s="23"/>
      <c r="N159" s="24">
        <f>IF(M159&gt;0,ROUND(L159/M159,4),0)</f>
        <v>0</v>
      </c>
      <c r="O159" s="25"/>
      <c r="P159" s="26"/>
      <c r="Q159" s="24">
        <f>ROUND(ROUND(N159,4)*(1-O159),4)</f>
        <v>0</v>
      </c>
      <c r="R159" s="24">
        <f>ROUND(ROUND(Q159,4)*(1+P159),4)</f>
        <v>0</v>
      </c>
      <c r="S159" s="24">
        <f aca="true" t="shared" si="17" ref="S159:T162">ROUND($I159*Q159,4)</f>
        <v>0</v>
      </c>
      <c r="T159" s="24">
        <f t="shared" si="17"/>
        <v>0</v>
      </c>
      <c r="U159" s="27"/>
      <c r="V159" s="27"/>
      <c r="W159" s="27"/>
      <c r="X159" s="28"/>
    </row>
    <row r="160" spans="1:24" ht="38.25">
      <c r="A160" s="52" t="s">
        <v>810</v>
      </c>
      <c r="B160" s="7">
        <v>2</v>
      </c>
      <c r="C160" s="29" t="s">
        <v>556</v>
      </c>
      <c r="D160" s="29" t="s">
        <v>554</v>
      </c>
      <c r="E160" s="29" t="s">
        <v>557</v>
      </c>
      <c r="F160" s="29" t="s">
        <v>810</v>
      </c>
      <c r="G160" s="29" t="s">
        <v>810</v>
      </c>
      <c r="H160" s="30" t="s">
        <v>814</v>
      </c>
      <c r="I160" s="31">
        <v>150</v>
      </c>
      <c r="J160" s="56"/>
      <c r="K160" s="7">
        <v>1</v>
      </c>
      <c r="L160" s="32"/>
      <c r="M160" s="33"/>
      <c r="N160" s="34">
        <f>IF(M160&gt;0,ROUND(L160/M160,4),0)</f>
        <v>0</v>
      </c>
      <c r="O160" s="35"/>
      <c r="P160" s="36"/>
      <c r="Q160" s="34">
        <f>ROUND(ROUND(N160,4)*(1-O160),4)</f>
        <v>0</v>
      </c>
      <c r="R160" s="34">
        <f>ROUND(ROUND(Q160,4)*(1+P160),4)</f>
        <v>0</v>
      </c>
      <c r="S160" s="34">
        <f t="shared" si="17"/>
        <v>0</v>
      </c>
      <c r="T160" s="34">
        <f t="shared" si="17"/>
        <v>0</v>
      </c>
      <c r="U160" s="37"/>
      <c r="V160" s="37"/>
      <c r="W160" s="37"/>
      <c r="X160" s="38"/>
    </row>
    <row r="161" spans="1:24" ht="38.25">
      <c r="A161" s="52" t="s">
        <v>810</v>
      </c>
      <c r="B161" s="7">
        <v>3</v>
      </c>
      <c r="C161" s="29" t="s">
        <v>558</v>
      </c>
      <c r="D161" s="29" t="s">
        <v>554</v>
      </c>
      <c r="E161" s="29" t="s">
        <v>559</v>
      </c>
      <c r="F161" s="29" t="s">
        <v>810</v>
      </c>
      <c r="G161" s="29" t="s">
        <v>810</v>
      </c>
      <c r="H161" s="30" t="s">
        <v>814</v>
      </c>
      <c r="I161" s="31">
        <v>130</v>
      </c>
      <c r="J161" s="56"/>
      <c r="K161" s="7">
        <v>1</v>
      </c>
      <c r="L161" s="32"/>
      <c r="M161" s="33"/>
      <c r="N161" s="34">
        <f>IF(M161&gt;0,ROUND(L161/M161,4),0)</f>
        <v>0</v>
      </c>
      <c r="O161" s="35"/>
      <c r="P161" s="36"/>
      <c r="Q161" s="34">
        <f>ROUND(ROUND(N161,4)*(1-O161),4)</f>
        <v>0</v>
      </c>
      <c r="R161" s="34">
        <f>ROUND(ROUND(Q161,4)*(1+P161),4)</f>
        <v>0</v>
      </c>
      <c r="S161" s="34">
        <f t="shared" si="17"/>
        <v>0</v>
      </c>
      <c r="T161" s="34">
        <f t="shared" si="17"/>
        <v>0</v>
      </c>
      <c r="U161" s="37"/>
      <c r="V161" s="37"/>
      <c r="W161" s="37"/>
      <c r="X161" s="38"/>
    </row>
    <row r="162" spans="1:24" ht="51.75" thickBot="1">
      <c r="A162" s="53" t="s">
        <v>810</v>
      </c>
      <c r="B162" s="9">
        <v>4</v>
      </c>
      <c r="C162" s="39" t="s">
        <v>560</v>
      </c>
      <c r="D162" s="39" t="s">
        <v>561</v>
      </c>
      <c r="E162" s="39" t="s">
        <v>562</v>
      </c>
      <c r="F162" s="39" t="s">
        <v>810</v>
      </c>
      <c r="G162" s="39" t="s">
        <v>810</v>
      </c>
      <c r="H162" s="40" t="s">
        <v>814</v>
      </c>
      <c r="I162" s="41">
        <v>30</v>
      </c>
      <c r="J162" s="57"/>
      <c r="K162" s="9">
        <v>1</v>
      </c>
      <c r="L162" s="42"/>
      <c r="M162" s="43"/>
      <c r="N162" s="44">
        <f>IF(M162&gt;0,ROUND(L162/M162,4),0)</f>
        <v>0</v>
      </c>
      <c r="O162" s="45"/>
      <c r="P162" s="46"/>
      <c r="Q162" s="44">
        <f>ROUND(ROUND(N162,4)*(1-O162),4)</f>
        <v>0</v>
      </c>
      <c r="R162" s="44">
        <f>ROUND(ROUND(Q162,4)*(1+P162),4)</f>
        <v>0</v>
      </c>
      <c r="S162" s="44">
        <f t="shared" si="17"/>
        <v>0</v>
      </c>
      <c r="T162" s="44">
        <f t="shared" si="17"/>
        <v>0</v>
      </c>
      <c r="U162" s="47"/>
      <c r="V162" s="47"/>
      <c r="W162" s="47"/>
      <c r="X162" s="48"/>
    </row>
    <row r="163" spans="18:20" ht="13.5" thickBot="1">
      <c r="R163" s="58" t="s">
        <v>819</v>
      </c>
      <c r="S163" s="59">
        <f>SUM(S159:S162)</f>
        <v>0</v>
      </c>
      <c r="T163" s="60">
        <f>SUM(T159:T162)</f>
        <v>0</v>
      </c>
    </row>
    <row r="165" ht="13.5" thickBot="1"/>
    <row r="166" spans="1:24" ht="13.5" thickBot="1">
      <c r="A166" s="49" t="s">
        <v>781</v>
      </c>
      <c r="B166" s="54" t="s">
        <v>137</v>
      </c>
      <c r="C166" s="15" t="s">
        <v>563</v>
      </c>
      <c r="D166" s="15"/>
      <c r="E166" s="15"/>
      <c r="F166" s="15"/>
      <c r="G166" s="15"/>
      <c r="H166" s="15" t="s">
        <v>864</v>
      </c>
      <c r="I166" s="15"/>
      <c r="J166" s="4"/>
      <c r="K166" s="3"/>
      <c r="L166" s="15" t="s">
        <v>564</v>
      </c>
      <c r="M166" s="15"/>
      <c r="N166" s="15"/>
      <c r="O166" s="15"/>
      <c r="P166" s="15"/>
      <c r="Q166" s="15"/>
      <c r="R166" s="15"/>
      <c r="S166" s="15"/>
      <c r="T166" s="15"/>
      <c r="U166" s="15"/>
      <c r="V166" s="15"/>
      <c r="W166" s="15"/>
      <c r="X166" s="4"/>
    </row>
    <row r="167" spans="1:24" ht="51.75" thickBot="1">
      <c r="A167" s="50" t="s">
        <v>786</v>
      </c>
      <c r="B167" s="16" t="s">
        <v>787</v>
      </c>
      <c r="C167" s="17" t="s">
        <v>788</v>
      </c>
      <c r="D167" s="17" t="s">
        <v>789</v>
      </c>
      <c r="E167" s="17" t="s">
        <v>790</v>
      </c>
      <c r="F167" s="17" t="s">
        <v>791</v>
      </c>
      <c r="G167" s="17" t="s">
        <v>792</v>
      </c>
      <c r="H167" s="17" t="s">
        <v>793</v>
      </c>
      <c r="I167" s="17" t="s">
        <v>794</v>
      </c>
      <c r="J167" s="18" t="s">
        <v>795</v>
      </c>
      <c r="K167" s="16" t="s">
        <v>796</v>
      </c>
      <c r="L167" s="17" t="s">
        <v>797</v>
      </c>
      <c r="M167" s="17" t="s">
        <v>798</v>
      </c>
      <c r="N167" s="17" t="s">
        <v>799</v>
      </c>
      <c r="O167" s="17" t="s">
        <v>800</v>
      </c>
      <c r="P167" s="17" t="s">
        <v>801</v>
      </c>
      <c r="Q167" s="17" t="s">
        <v>802</v>
      </c>
      <c r="R167" s="17" t="s">
        <v>803</v>
      </c>
      <c r="S167" s="17" t="s">
        <v>804</v>
      </c>
      <c r="T167" s="17" t="s">
        <v>805</v>
      </c>
      <c r="U167" s="17" t="s">
        <v>806</v>
      </c>
      <c r="V167" s="17" t="s">
        <v>807</v>
      </c>
      <c r="W167" s="17" t="s">
        <v>808</v>
      </c>
      <c r="X167" s="18" t="s">
        <v>809</v>
      </c>
    </row>
    <row r="168" spans="1:24" ht="26.25" thickBot="1">
      <c r="A168" s="71" t="s">
        <v>810</v>
      </c>
      <c r="B168" s="72">
        <v>1</v>
      </c>
      <c r="C168" s="61" t="s">
        <v>565</v>
      </c>
      <c r="D168" s="61" t="s">
        <v>566</v>
      </c>
      <c r="E168" s="61" t="s">
        <v>810</v>
      </c>
      <c r="F168" s="61" t="s">
        <v>810</v>
      </c>
      <c r="G168" s="61" t="s">
        <v>810</v>
      </c>
      <c r="H168" s="62" t="s">
        <v>814</v>
      </c>
      <c r="I168" s="63">
        <v>150</v>
      </c>
      <c r="J168" s="73"/>
      <c r="K168" s="72">
        <v>1</v>
      </c>
      <c r="L168" s="64"/>
      <c r="M168" s="65"/>
      <c r="N168" s="66">
        <f>IF(M168&gt;0,ROUND(L168/M168,4),0)</f>
        <v>0</v>
      </c>
      <c r="O168" s="67"/>
      <c r="P168" s="68"/>
      <c r="Q168" s="66">
        <f>ROUND(ROUND(N168,4)*(1-O168),4)</f>
        <v>0</v>
      </c>
      <c r="R168" s="66">
        <f>ROUND(ROUND(Q168,4)*(1+P168),4)</f>
        <v>0</v>
      </c>
      <c r="S168" s="66">
        <f>ROUND($I168*Q168,4)</f>
        <v>0</v>
      </c>
      <c r="T168" s="66">
        <f>ROUND($I168*R168,4)</f>
        <v>0</v>
      </c>
      <c r="U168" s="69"/>
      <c r="V168" s="69"/>
      <c r="W168" s="69"/>
      <c r="X168" s="70"/>
    </row>
    <row r="169" spans="18:20" ht="13.5" thickBot="1">
      <c r="R169" s="58" t="s">
        <v>819</v>
      </c>
      <c r="S169" s="59">
        <f>SUM(S168:S168)</f>
        <v>0</v>
      </c>
      <c r="T169" s="60">
        <f>SUM(T168:T168)</f>
        <v>0</v>
      </c>
    </row>
    <row r="171" ht="13.5" thickBot="1"/>
    <row r="172" spans="1:24" ht="13.5" thickBot="1">
      <c r="A172" s="49" t="s">
        <v>781</v>
      </c>
      <c r="B172" s="54" t="s">
        <v>155</v>
      </c>
      <c r="C172" s="15" t="s">
        <v>567</v>
      </c>
      <c r="D172" s="15"/>
      <c r="E172" s="15"/>
      <c r="F172" s="15"/>
      <c r="G172" s="15"/>
      <c r="H172" s="15" t="s">
        <v>784</v>
      </c>
      <c r="I172" s="15"/>
      <c r="J172" s="4"/>
      <c r="K172" s="3"/>
      <c r="L172" s="15" t="s">
        <v>568</v>
      </c>
      <c r="M172" s="15"/>
      <c r="N172" s="15"/>
      <c r="O172" s="15"/>
      <c r="P172" s="15"/>
      <c r="Q172" s="15"/>
      <c r="R172" s="15"/>
      <c r="S172" s="15"/>
      <c r="T172" s="15"/>
      <c r="U172" s="15"/>
      <c r="V172" s="15"/>
      <c r="W172" s="15"/>
      <c r="X172" s="4"/>
    </row>
    <row r="173" spans="1:24" ht="51.75" thickBot="1">
      <c r="A173" s="50" t="s">
        <v>786</v>
      </c>
      <c r="B173" s="16" t="s">
        <v>787</v>
      </c>
      <c r="C173" s="17" t="s">
        <v>788</v>
      </c>
      <c r="D173" s="17" t="s">
        <v>789</v>
      </c>
      <c r="E173" s="17" t="s">
        <v>790</v>
      </c>
      <c r="F173" s="17" t="s">
        <v>791</v>
      </c>
      <c r="G173" s="17" t="s">
        <v>792</v>
      </c>
      <c r="H173" s="17" t="s">
        <v>793</v>
      </c>
      <c r="I173" s="17" t="s">
        <v>794</v>
      </c>
      <c r="J173" s="18" t="s">
        <v>795</v>
      </c>
      <c r="K173" s="16" t="s">
        <v>796</v>
      </c>
      <c r="L173" s="17" t="s">
        <v>797</v>
      </c>
      <c r="M173" s="17" t="s">
        <v>798</v>
      </c>
      <c r="N173" s="17" t="s">
        <v>799</v>
      </c>
      <c r="O173" s="17" t="s">
        <v>800</v>
      </c>
      <c r="P173" s="17" t="s">
        <v>801</v>
      </c>
      <c r="Q173" s="17" t="s">
        <v>802</v>
      </c>
      <c r="R173" s="17" t="s">
        <v>803</v>
      </c>
      <c r="S173" s="17" t="s">
        <v>804</v>
      </c>
      <c r="T173" s="17" t="s">
        <v>805</v>
      </c>
      <c r="U173" s="17" t="s">
        <v>806</v>
      </c>
      <c r="V173" s="17" t="s">
        <v>807</v>
      </c>
      <c r="W173" s="17" t="s">
        <v>808</v>
      </c>
      <c r="X173" s="18" t="s">
        <v>809</v>
      </c>
    </row>
    <row r="174" spans="1:24" ht="12.75">
      <c r="A174" s="51" t="s">
        <v>810</v>
      </c>
      <c r="B174" s="5">
        <v>1</v>
      </c>
      <c r="C174" s="19" t="s">
        <v>569</v>
      </c>
      <c r="D174" s="19" t="s">
        <v>570</v>
      </c>
      <c r="E174" s="19" t="s">
        <v>810</v>
      </c>
      <c r="F174" s="19" t="s">
        <v>810</v>
      </c>
      <c r="G174" s="19" t="s">
        <v>810</v>
      </c>
      <c r="H174" s="20" t="s">
        <v>814</v>
      </c>
      <c r="I174" s="21">
        <v>25</v>
      </c>
      <c r="J174" s="55"/>
      <c r="K174" s="5">
        <v>1</v>
      </c>
      <c r="L174" s="22"/>
      <c r="M174" s="23"/>
      <c r="N174" s="24">
        <f>IF(M174&gt;0,ROUND(L174/M174,4),0)</f>
        <v>0</v>
      </c>
      <c r="O174" s="25"/>
      <c r="P174" s="26"/>
      <c r="Q174" s="24">
        <f>ROUND(ROUND(N174,4)*(1-O174),4)</f>
        <v>0</v>
      </c>
      <c r="R174" s="24">
        <f>ROUND(ROUND(Q174,4)*(1+P174),4)</f>
        <v>0</v>
      </c>
      <c r="S174" s="24">
        <f aca="true" t="shared" si="18" ref="S174:T177">ROUND($I174*Q174,4)</f>
        <v>0</v>
      </c>
      <c r="T174" s="24">
        <f t="shared" si="18"/>
        <v>0</v>
      </c>
      <c r="U174" s="27"/>
      <c r="V174" s="27"/>
      <c r="W174" s="27"/>
      <c r="X174" s="28"/>
    </row>
    <row r="175" spans="1:24" ht="12.75">
      <c r="A175" s="52" t="s">
        <v>810</v>
      </c>
      <c r="B175" s="7">
        <v>2</v>
      </c>
      <c r="C175" s="29" t="s">
        <v>571</v>
      </c>
      <c r="D175" s="29" t="s">
        <v>570</v>
      </c>
      <c r="E175" s="29" t="s">
        <v>810</v>
      </c>
      <c r="F175" s="29" t="s">
        <v>810</v>
      </c>
      <c r="G175" s="29" t="s">
        <v>810</v>
      </c>
      <c r="H175" s="30" t="s">
        <v>814</v>
      </c>
      <c r="I175" s="31">
        <v>675</v>
      </c>
      <c r="J175" s="56"/>
      <c r="K175" s="7">
        <v>1</v>
      </c>
      <c r="L175" s="32"/>
      <c r="M175" s="33"/>
      <c r="N175" s="34">
        <f>IF(M175&gt;0,ROUND(L175/M175,4),0)</f>
        <v>0</v>
      </c>
      <c r="O175" s="35"/>
      <c r="P175" s="36"/>
      <c r="Q175" s="34">
        <f>ROUND(ROUND(N175,4)*(1-O175),4)</f>
        <v>0</v>
      </c>
      <c r="R175" s="34">
        <f>ROUND(ROUND(Q175,4)*(1+P175),4)</f>
        <v>0</v>
      </c>
      <c r="S175" s="34">
        <f t="shared" si="18"/>
        <v>0</v>
      </c>
      <c r="T175" s="34">
        <f t="shared" si="18"/>
        <v>0</v>
      </c>
      <c r="U175" s="37"/>
      <c r="V175" s="37"/>
      <c r="W175" s="37"/>
      <c r="X175" s="38"/>
    </row>
    <row r="176" spans="1:24" ht="12.75">
      <c r="A176" s="52" t="s">
        <v>810</v>
      </c>
      <c r="B176" s="7">
        <v>3</v>
      </c>
      <c r="C176" s="29" t="s">
        <v>572</v>
      </c>
      <c r="D176" s="29" t="s">
        <v>570</v>
      </c>
      <c r="E176" s="29" t="s">
        <v>810</v>
      </c>
      <c r="F176" s="29" t="s">
        <v>810</v>
      </c>
      <c r="G176" s="29" t="s">
        <v>810</v>
      </c>
      <c r="H176" s="30" t="s">
        <v>814</v>
      </c>
      <c r="I176" s="31">
        <v>600</v>
      </c>
      <c r="J176" s="56"/>
      <c r="K176" s="7">
        <v>1</v>
      </c>
      <c r="L176" s="32"/>
      <c r="M176" s="33"/>
      <c r="N176" s="34">
        <f>IF(M176&gt;0,ROUND(L176/M176,4),0)</f>
        <v>0</v>
      </c>
      <c r="O176" s="35"/>
      <c r="P176" s="36"/>
      <c r="Q176" s="34">
        <f>ROUND(ROUND(N176,4)*(1-O176),4)</f>
        <v>0</v>
      </c>
      <c r="R176" s="34">
        <f>ROUND(ROUND(Q176,4)*(1+P176),4)</f>
        <v>0</v>
      </c>
      <c r="S176" s="34">
        <f t="shared" si="18"/>
        <v>0</v>
      </c>
      <c r="T176" s="34">
        <f t="shared" si="18"/>
        <v>0</v>
      </c>
      <c r="U176" s="37"/>
      <c r="V176" s="37"/>
      <c r="W176" s="37"/>
      <c r="X176" s="38"/>
    </row>
    <row r="177" spans="1:24" ht="13.5" thickBot="1">
      <c r="A177" s="53" t="s">
        <v>810</v>
      </c>
      <c r="B177" s="9">
        <v>4</v>
      </c>
      <c r="C177" s="39" t="s">
        <v>573</v>
      </c>
      <c r="D177" s="39" t="s">
        <v>570</v>
      </c>
      <c r="E177" s="39" t="s">
        <v>810</v>
      </c>
      <c r="F177" s="39" t="s">
        <v>810</v>
      </c>
      <c r="G177" s="39" t="s">
        <v>810</v>
      </c>
      <c r="H177" s="40" t="s">
        <v>814</v>
      </c>
      <c r="I177" s="41">
        <v>100</v>
      </c>
      <c r="J177" s="57"/>
      <c r="K177" s="9">
        <v>1</v>
      </c>
      <c r="L177" s="42"/>
      <c r="M177" s="43"/>
      <c r="N177" s="44">
        <f>IF(M177&gt;0,ROUND(L177/M177,4),0)</f>
        <v>0</v>
      </c>
      <c r="O177" s="45"/>
      <c r="P177" s="46"/>
      <c r="Q177" s="44">
        <f>ROUND(ROUND(N177,4)*(1-O177),4)</f>
        <v>0</v>
      </c>
      <c r="R177" s="44">
        <f>ROUND(ROUND(Q177,4)*(1+P177),4)</f>
        <v>0</v>
      </c>
      <c r="S177" s="44">
        <f t="shared" si="18"/>
        <v>0</v>
      </c>
      <c r="T177" s="44">
        <f t="shared" si="18"/>
        <v>0</v>
      </c>
      <c r="U177" s="47"/>
      <c r="V177" s="47"/>
      <c r="W177" s="47"/>
      <c r="X177" s="48"/>
    </row>
    <row r="178" spans="18:20" ht="13.5" thickBot="1">
      <c r="R178" s="58" t="s">
        <v>819</v>
      </c>
      <c r="S178" s="59">
        <f>SUM(S174:S177)</f>
        <v>0</v>
      </c>
      <c r="T178" s="60">
        <f>SUM(T174:T177)</f>
        <v>0</v>
      </c>
    </row>
    <row r="180" ht="13.5" thickBot="1"/>
    <row r="181" spans="1:24" ht="13.5" thickBot="1">
      <c r="A181" s="49" t="s">
        <v>781</v>
      </c>
      <c r="B181" s="54" t="s">
        <v>170</v>
      </c>
      <c r="C181" s="15" t="s">
        <v>574</v>
      </c>
      <c r="D181" s="15"/>
      <c r="E181" s="15"/>
      <c r="F181" s="15"/>
      <c r="G181" s="15"/>
      <c r="H181" s="15" t="s">
        <v>784</v>
      </c>
      <c r="I181" s="15"/>
      <c r="J181" s="4"/>
      <c r="K181" s="3"/>
      <c r="L181" s="15" t="s">
        <v>575</v>
      </c>
      <c r="M181" s="15"/>
      <c r="N181" s="15"/>
      <c r="O181" s="15"/>
      <c r="P181" s="15"/>
      <c r="Q181" s="15"/>
      <c r="R181" s="15"/>
      <c r="S181" s="15"/>
      <c r="T181" s="15"/>
      <c r="U181" s="15"/>
      <c r="V181" s="15"/>
      <c r="W181" s="15"/>
      <c r="X181" s="4"/>
    </row>
    <row r="182" spans="1:24" ht="51.75" thickBot="1">
      <c r="A182" s="50" t="s">
        <v>786</v>
      </c>
      <c r="B182" s="16" t="s">
        <v>787</v>
      </c>
      <c r="C182" s="17" t="s">
        <v>788</v>
      </c>
      <c r="D182" s="17" t="s">
        <v>789</v>
      </c>
      <c r="E182" s="17" t="s">
        <v>790</v>
      </c>
      <c r="F182" s="17" t="s">
        <v>791</v>
      </c>
      <c r="G182" s="17" t="s">
        <v>792</v>
      </c>
      <c r="H182" s="17" t="s">
        <v>793</v>
      </c>
      <c r="I182" s="17" t="s">
        <v>794</v>
      </c>
      <c r="J182" s="18" t="s">
        <v>795</v>
      </c>
      <c r="K182" s="16" t="s">
        <v>796</v>
      </c>
      <c r="L182" s="17" t="s">
        <v>797</v>
      </c>
      <c r="M182" s="17" t="s">
        <v>798</v>
      </c>
      <c r="N182" s="17" t="s">
        <v>799</v>
      </c>
      <c r="O182" s="17" t="s">
        <v>800</v>
      </c>
      <c r="P182" s="17" t="s">
        <v>801</v>
      </c>
      <c r="Q182" s="17" t="s">
        <v>802</v>
      </c>
      <c r="R182" s="17" t="s">
        <v>803</v>
      </c>
      <c r="S182" s="17" t="s">
        <v>804</v>
      </c>
      <c r="T182" s="17" t="s">
        <v>805</v>
      </c>
      <c r="U182" s="17" t="s">
        <v>806</v>
      </c>
      <c r="V182" s="17" t="s">
        <v>807</v>
      </c>
      <c r="W182" s="17" t="s">
        <v>808</v>
      </c>
      <c r="X182" s="18" t="s">
        <v>809</v>
      </c>
    </row>
    <row r="183" spans="1:24" ht="51">
      <c r="A183" s="51" t="s">
        <v>810</v>
      </c>
      <c r="B183" s="5">
        <v>1</v>
      </c>
      <c r="C183" s="19" t="s">
        <v>576</v>
      </c>
      <c r="D183" s="19" t="s">
        <v>577</v>
      </c>
      <c r="E183" s="19" t="s">
        <v>578</v>
      </c>
      <c r="F183" s="19" t="s">
        <v>810</v>
      </c>
      <c r="G183" s="19" t="s">
        <v>810</v>
      </c>
      <c r="H183" s="20" t="s">
        <v>814</v>
      </c>
      <c r="I183" s="21">
        <v>25</v>
      </c>
      <c r="J183" s="55"/>
      <c r="K183" s="5">
        <v>1</v>
      </c>
      <c r="L183" s="22"/>
      <c r="M183" s="23"/>
      <c r="N183" s="24">
        <f>IF(M183&gt;0,ROUND(L183/M183,4),0)</f>
        <v>0</v>
      </c>
      <c r="O183" s="25"/>
      <c r="P183" s="26"/>
      <c r="Q183" s="24">
        <f>ROUND(ROUND(N183,4)*(1-O183),4)</f>
        <v>0</v>
      </c>
      <c r="R183" s="24">
        <f>ROUND(ROUND(Q183,4)*(1+P183),4)</f>
        <v>0</v>
      </c>
      <c r="S183" s="24">
        <f>ROUND($I183*Q183,4)</f>
        <v>0</v>
      </c>
      <c r="T183" s="24">
        <f>ROUND($I183*R183,4)</f>
        <v>0</v>
      </c>
      <c r="U183" s="27"/>
      <c r="V183" s="27"/>
      <c r="W183" s="27"/>
      <c r="X183" s="28"/>
    </row>
    <row r="184" spans="1:24" ht="51.75" thickBot="1">
      <c r="A184" s="53" t="s">
        <v>810</v>
      </c>
      <c r="B184" s="9">
        <v>2</v>
      </c>
      <c r="C184" s="39" t="s">
        <v>579</v>
      </c>
      <c r="D184" s="39" t="s">
        <v>580</v>
      </c>
      <c r="E184" s="39" t="s">
        <v>581</v>
      </c>
      <c r="F184" s="39" t="s">
        <v>810</v>
      </c>
      <c r="G184" s="39" t="s">
        <v>810</v>
      </c>
      <c r="H184" s="40" t="s">
        <v>814</v>
      </c>
      <c r="I184" s="41">
        <v>25</v>
      </c>
      <c r="J184" s="57"/>
      <c r="K184" s="9">
        <v>1</v>
      </c>
      <c r="L184" s="42"/>
      <c r="M184" s="43"/>
      <c r="N184" s="44">
        <f>IF(M184&gt;0,ROUND(L184/M184,4),0)</f>
        <v>0</v>
      </c>
      <c r="O184" s="45"/>
      <c r="P184" s="46"/>
      <c r="Q184" s="44">
        <f>ROUND(ROUND(N184,4)*(1-O184),4)</f>
        <v>0</v>
      </c>
      <c r="R184" s="44">
        <f>ROUND(ROUND(Q184,4)*(1+P184),4)</f>
        <v>0</v>
      </c>
      <c r="S184" s="44">
        <f>ROUND($I184*Q184,4)</f>
        <v>0</v>
      </c>
      <c r="T184" s="44">
        <f>ROUND($I184*R184,4)</f>
        <v>0</v>
      </c>
      <c r="U184" s="47"/>
      <c r="V184" s="47"/>
      <c r="W184" s="47"/>
      <c r="X184" s="48"/>
    </row>
    <row r="185" spans="18:20" ht="13.5" thickBot="1">
      <c r="R185" s="58" t="s">
        <v>819</v>
      </c>
      <c r="S185" s="59">
        <f>SUM(S183:S184)</f>
        <v>0</v>
      </c>
      <c r="T185" s="60">
        <f>SUM(T183:T184)</f>
        <v>0</v>
      </c>
    </row>
    <row r="187" ht="13.5" thickBot="1"/>
    <row r="188" spans="1:24" ht="13.5" thickBot="1">
      <c r="A188" s="49" t="s">
        <v>781</v>
      </c>
      <c r="B188" s="54" t="s">
        <v>187</v>
      </c>
      <c r="C188" s="15" t="s">
        <v>582</v>
      </c>
      <c r="D188" s="15"/>
      <c r="E188" s="15"/>
      <c r="F188" s="15"/>
      <c r="G188" s="15"/>
      <c r="H188" s="15" t="s">
        <v>864</v>
      </c>
      <c r="I188" s="15"/>
      <c r="J188" s="4"/>
      <c r="K188" s="3"/>
      <c r="L188" s="15" t="s">
        <v>583</v>
      </c>
      <c r="M188" s="15"/>
      <c r="N188" s="15"/>
      <c r="O188" s="15"/>
      <c r="P188" s="15"/>
      <c r="Q188" s="15"/>
      <c r="R188" s="15"/>
      <c r="S188" s="15"/>
      <c r="T188" s="15"/>
      <c r="U188" s="15"/>
      <c r="V188" s="15"/>
      <c r="W188" s="15"/>
      <c r="X188" s="4"/>
    </row>
    <row r="189" spans="1:24" ht="51.75" thickBot="1">
      <c r="A189" s="50" t="s">
        <v>786</v>
      </c>
      <c r="B189" s="16" t="s">
        <v>787</v>
      </c>
      <c r="C189" s="17" t="s">
        <v>788</v>
      </c>
      <c r="D189" s="17" t="s">
        <v>789</v>
      </c>
      <c r="E189" s="17" t="s">
        <v>790</v>
      </c>
      <c r="F189" s="17" t="s">
        <v>791</v>
      </c>
      <c r="G189" s="17" t="s">
        <v>792</v>
      </c>
      <c r="H189" s="17" t="s">
        <v>793</v>
      </c>
      <c r="I189" s="17" t="s">
        <v>794</v>
      </c>
      <c r="J189" s="18" t="s">
        <v>795</v>
      </c>
      <c r="K189" s="16" t="s">
        <v>796</v>
      </c>
      <c r="L189" s="17" t="s">
        <v>797</v>
      </c>
      <c r="M189" s="17" t="s">
        <v>798</v>
      </c>
      <c r="N189" s="17" t="s">
        <v>799</v>
      </c>
      <c r="O189" s="17" t="s">
        <v>800</v>
      </c>
      <c r="P189" s="17" t="s">
        <v>801</v>
      </c>
      <c r="Q189" s="17" t="s">
        <v>802</v>
      </c>
      <c r="R189" s="17" t="s">
        <v>803</v>
      </c>
      <c r="S189" s="17" t="s">
        <v>804</v>
      </c>
      <c r="T189" s="17" t="s">
        <v>805</v>
      </c>
      <c r="U189" s="17" t="s">
        <v>806</v>
      </c>
      <c r="V189" s="17" t="s">
        <v>807</v>
      </c>
      <c r="W189" s="17" t="s">
        <v>808</v>
      </c>
      <c r="X189" s="18" t="s">
        <v>809</v>
      </c>
    </row>
    <row r="190" spans="1:24" ht="39" thickBot="1">
      <c r="A190" s="71" t="s">
        <v>810</v>
      </c>
      <c r="B190" s="72">
        <v>1</v>
      </c>
      <c r="C190" s="61" t="s">
        <v>584</v>
      </c>
      <c r="D190" s="61" t="s">
        <v>813</v>
      </c>
      <c r="E190" s="61" t="s">
        <v>585</v>
      </c>
      <c r="F190" s="61" t="s">
        <v>810</v>
      </c>
      <c r="G190" s="61" t="s">
        <v>810</v>
      </c>
      <c r="H190" s="62" t="s">
        <v>814</v>
      </c>
      <c r="I190" s="63">
        <v>390</v>
      </c>
      <c r="J190" s="73"/>
      <c r="K190" s="72">
        <v>1</v>
      </c>
      <c r="L190" s="64"/>
      <c r="M190" s="65"/>
      <c r="N190" s="66">
        <f>IF(M190&gt;0,ROUND(L190/M190,4),0)</f>
        <v>0</v>
      </c>
      <c r="O190" s="67"/>
      <c r="P190" s="68"/>
      <c r="Q190" s="66">
        <f>ROUND(ROUND(N190,4)*(1-O190),4)</f>
        <v>0</v>
      </c>
      <c r="R190" s="66">
        <f>ROUND(ROUND(Q190,4)*(1+P190),4)</f>
        <v>0</v>
      </c>
      <c r="S190" s="66">
        <f>ROUND($I190*Q190,4)</f>
        <v>0</v>
      </c>
      <c r="T190" s="66">
        <f>ROUND($I190*R190,4)</f>
        <v>0</v>
      </c>
      <c r="U190" s="69"/>
      <c r="V190" s="69"/>
      <c r="W190" s="69"/>
      <c r="X190" s="70"/>
    </row>
    <row r="191" spans="18:20" ht="13.5" thickBot="1">
      <c r="R191" s="58" t="s">
        <v>819</v>
      </c>
      <c r="S191" s="59">
        <f>SUM(S190:S190)</f>
        <v>0</v>
      </c>
      <c r="T191" s="60">
        <f>SUM(T190:T190)</f>
        <v>0</v>
      </c>
    </row>
    <row r="193" ht="13.5" thickBot="1"/>
    <row r="194" spans="1:24" ht="13.5" thickBot="1">
      <c r="A194" s="49" t="s">
        <v>781</v>
      </c>
      <c r="B194" s="54" t="s">
        <v>194</v>
      </c>
      <c r="C194" s="15" t="s">
        <v>586</v>
      </c>
      <c r="D194" s="15"/>
      <c r="E194" s="15"/>
      <c r="F194" s="15"/>
      <c r="G194" s="15"/>
      <c r="H194" s="15" t="s">
        <v>784</v>
      </c>
      <c r="I194" s="15"/>
      <c r="J194" s="4"/>
      <c r="K194" s="3"/>
      <c r="L194" s="15" t="s">
        <v>587</v>
      </c>
      <c r="M194" s="15"/>
      <c r="N194" s="15"/>
      <c r="O194" s="15"/>
      <c r="P194" s="15"/>
      <c r="Q194" s="15"/>
      <c r="R194" s="15"/>
      <c r="S194" s="15"/>
      <c r="T194" s="15"/>
      <c r="U194" s="15"/>
      <c r="V194" s="15"/>
      <c r="W194" s="15"/>
      <c r="X194" s="4"/>
    </row>
    <row r="195" spans="1:24" ht="51.75" thickBot="1">
      <c r="A195" s="50" t="s">
        <v>786</v>
      </c>
      <c r="B195" s="16" t="s">
        <v>787</v>
      </c>
      <c r="C195" s="17" t="s">
        <v>788</v>
      </c>
      <c r="D195" s="17" t="s">
        <v>789</v>
      </c>
      <c r="E195" s="17" t="s">
        <v>790</v>
      </c>
      <c r="F195" s="17" t="s">
        <v>791</v>
      </c>
      <c r="G195" s="17" t="s">
        <v>792</v>
      </c>
      <c r="H195" s="17" t="s">
        <v>793</v>
      </c>
      <c r="I195" s="17" t="s">
        <v>794</v>
      </c>
      <c r="J195" s="18" t="s">
        <v>795</v>
      </c>
      <c r="K195" s="16" t="s">
        <v>796</v>
      </c>
      <c r="L195" s="17" t="s">
        <v>797</v>
      </c>
      <c r="M195" s="17" t="s">
        <v>798</v>
      </c>
      <c r="N195" s="17" t="s">
        <v>799</v>
      </c>
      <c r="O195" s="17" t="s">
        <v>800</v>
      </c>
      <c r="P195" s="17" t="s">
        <v>801</v>
      </c>
      <c r="Q195" s="17" t="s">
        <v>802</v>
      </c>
      <c r="R195" s="17" t="s">
        <v>803</v>
      </c>
      <c r="S195" s="17" t="s">
        <v>804</v>
      </c>
      <c r="T195" s="17" t="s">
        <v>805</v>
      </c>
      <c r="U195" s="17" t="s">
        <v>806</v>
      </c>
      <c r="V195" s="17" t="s">
        <v>807</v>
      </c>
      <c r="W195" s="17" t="s">
        <v>808</v>
      </c>
      <c r="X195" s="18" t="s">
        <v>809</v>
      </c>
    </row>
    <row r="196" spans="1:24" ht="38.25">
      <c r="A196" s="51" t="s">
        <v>810</v>
      </c>
      <c r="B196" s="5">
        <v>1</v>
      </c>
      <c r="C196" s="19" t="s">
        <v>588</v>
      </c>
      <c r="D196" s="19" t="s">
        <v>589</v>
      </c>
      <c r="E196" s="19" t="s">
        <v>590</v>
      </c>
      <c r="F196" s="19" t="s">
        <v>810</v>
      </c>
      <c r="G196" s="19" t="s">
        <v>810</v>
      </c>
      <c r="H196" s="20" t="s">
        <v>814</v>
      </c>
      <c r="I196" s="21">
        <v>100</v>
      </c>
      <c r="J196" s="55"/>
      <c r="K196" s="5">
        <v>1</v>
      </c>
      <c r="L196" s="22"/>
      <c r="M196" s="23"/>
      <c r="N196" s="24">
        <f>IF(M196&gt;0,ROUND(L196/M196,4),0)</f>
        <v>0</v>
      </c>
      <c r="O196" s="25"/>
      <c r="P196" s="26"/>
      <c r="Q196" s="24">
        <f>ROUND(ROUND(N196,4)*(1-O196),4)</f>
        <v>0</v>
      </c>
      <c r="R196" s="24">
        <f>ROUND(ROUND(Q196,4)*(1+P196),4)</f>
        <v>0</v>
      </c>
      <c r="S196" s="24">
        <f>ROUND($I196*Q196,4)</f>
        <v>0</v>
      </c>
      <c r="T196" s="24">
        <f>ROUND($I196*R196,4)</f>
        <v>0</v>
      </c>
      <c r="U196" s="27"/>
      <c r="V196" s="27"/>
      <c r="W196" s="27"/>
      <c r="X196" s="28"/>
    </row>
    <row r="197" spans="1:24" ht="39" thickBot="1">
      <c r="A197" s="53" t="s">
        <v>810</v>
      </c>
      <c r="B197" s="9">
        <v>2</v>
      </c>
      <c r="C197" s="39" t="s">
        <v>591</v>
      </c>
      <c r="D197" s="39" t="s">
        <v>592</v>
      </c>
      <c r="E197" s="39" t="s">
        <v>593</v>
      </c>
      <c r="F197" s="39" t="s">
        <v>810</v>
      </c>
      <c r="G197" s="39" t="s">
        <v>810</v>
      </c>
      <c r="H197" s="40" t="s">
        <v>814</v>
      </c>
      <c r="I197" s="41">
        <v>75</v>
      </c>
      <c r="J197" s="57"/>
      <c r="K197" s="9">
        <v>1</v>
      </c>
      <c r="L197" s="42"/>
      <c r="M197" s="43"/>
      <c r="N197" s="44">
        <f>IF(M197&gt;0,ROUND(L197/M197,4),0)</f>
        <v>0</v>
      </c>
      <c r="O197" s="45"/>
      <c r="P197" s="46"/>
      <c r="Q197" s="44">
        <f>ROUND(ROUND(N197,4)*(1-O197),4)</f>
        <v>0</v>
      </c>
      <c r="R197" s="44">
        <f>ROUND(ROUND(Q197,4)*(1+P197),4)</f>
        <v>0</v>
      </c>
      <c r="S197" s="44">
        <f>ROUND($I197*Q197,4)</f>
        <v>0</v>
      </c>
      <c r="T197" s="44">
        <f>ROUND($I197*R197,4)</f>
        <v>0</v>
      </c>
      <c r="U197" s="47"/>
      <c r="V197" s="47"/>
      <c r="W197" s="47"/>
      <c r="X197" s="48"/>
    </row>
    <row r="198" spans="18:20" ht="13.5" thickBot="1">
      <c r="R198" s="58" t="s">
        <v>819</v>
      </c>
      <c r="S198" s="59">
        <f>SUM(S196:S197)</f>
        <v>0</v>
      </c>
      <c r="T198" s="60">
        <f>SUM(T196:T197)</f>
        <v>0</v>
      </c>
    </row>
  </sheetData>
  <sheetProtection password="EB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3" r:id="rId2"/>
  <headerFooter alignWithMargins="0">
    <oddHeader>&amp;ROBR-8A</oddHeader>
    <oddFooter>&amp;LJN št. 16-05/13, 1. POGODBENO OBDOBJE: 1.9.2013 - 31.8.2014&amp;RStran &amp;P od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4:X130"/>
  <sheetViews>
    <sheetView workbookViewId="0" topLeftCell="B1">
      <selection activeCell="A1" sqref="A1"/>
    </sheetView>
  </sheetViews>
  <sheetFormatPr defaultColWidth="9.00390625" defaultRowHeight="12.75"/>
  <cols>
    <col min="1" max="1" width="15.75390625" style="1" hidden="1" customWidth="1"/>
    <col min="2" max="2" width="7.25390625" style="1" customWidth="1"/>
    <col min="3" max="3" width="39.75390625" style="1" customWidth="1"/>
    <col min="4" max="4" width="32.875" style="1" customWidth="1"/>
    <col min="5" max="5" width="31.625" style="1" customWidth="1"/>
    <col min="6" max="6" width="11.00390625" style="1" customWidth="1"/>
    <col min="7" max="7" width="0" style="1" hidden="1" customWidth="1"/>
    <col min="8" max="8" width="5.75390625" style="1" customWidth="1"/>
    <col min="9" max="9" width="10.00390625" style="1" customWidth="1"/>
    <col min="10" max="10" width="7.25390625" style="1" customWidth="1"/>
    <col min="11" max="11" width="4.75390625" style="1" customWidth="1"/>
    <col min="12" max="12" width="13.75390625" style="1" customWidth="1"/>
    <col min="13" max="13" width="10.75390625" style="1" customWidth="1"/>
    <col min="14" max="14" width="13.75390625" style="1" customWidth="1"/>
    <col min="15" max="15" width="10.75390625" style="1" customWidth="1"/>
    <col min="16" max="16" width="7.75390625" style="1" customWidth="1"/>
    <col min="17" max="18" width="13.75390625" style="1" customWidth="1"/>
    <col min="19" max="20" width="17.25390625" style="1" customWidth="1"/>
    <col min="21" max="21" width="20.75390625" style="1" customWidth="1"/>
    <col min="22" max="22" width="25.75390625" style="1" customWidth="1"/>
    <col min="23" max="23" width="12.75390625" style="1" customWidth="1"/>
    <col min="24" max="24" width="25.75390625" style="1" customWidth="1"/>
    <col min="25" max="16384" width="9.125" style="1" customWidth="1"/>
  </cols>
  <sheetData>
    <row r="1" ht="12.75"/>
    <row r="2" ht="12.75"/>
    <row r="3" ht="12.75"/>
    <row r="4" ht="15.75">
      <c r="C4" s="74" t="s">
        <v>778</v>
      </c>
    </row>
    <row r="5" spans="2:3" ht="18">
      <c r="B5" s="75" t="s">
        <v>594</v>
      </c>
      <c r="C5" s="14" t="s">
        <v>595</v>
      </c>
    </row>
    <row r="7" ht="12.75">
      <c r="C7" s="76">
        <f>IF('2. Podatki o ponudniku'!C5&lt;&gt;"","Naziv ponudnika: "&amp;'2. Podatki o ponudniku'!C5,"")</f>
      </c>
    </row>
    <row r="8" ht="12.75">
      <c r="C8" s="76">
        <f>IF('2. Podatki o ponudniku'!C7&lt;&gt;"","Identifikacijska številka za DDV: "&amp;'2. Podatki o ponudniku'!C7,"")</f>
      </c>
    </row>
    <row r="10" ht="13.5" thickBot="1"/>
    <row r="11" spans="1:24" ht="13.5" thickBot="1">
      <c r="A11" s="49" t="s">
        <v>781</v>
      </c>
      <c r="B11" s="54" t="s">
        <v>782</v>
      </c>
      <c r="C11" s="15" t="s">
        <v>596</v>
      </c>
      <c r="D11" s="15"/>
      <c r="E11" s="15"/>
      <c r="F11" s="15"/>
      <c r="G11" s="15"/>
      <c r="H11" s="15" t="s">
        <v>864</v>
      </c>
      <c r="I11" s="15"/>
      <c r="J11" s="4"/>
      <c r="K11" s="3"/>
      <c r="L11" s="15" t="s">
        <v>597</v>
      </c>
      <c r="M11" s="15"/>
      <c r="N11" s="15"/>
      <c r="O11" s="15"/>
      <c r="P11" s="15"/>
      <c r="Q11" s="15"/>
      <c r="R11" s="15"/>
      <c r="S11" s="15"/>
      <c r="T11" s="15"/>
      <c r="U11" s="15"/>
      <c r="V11" s="15"/>
      <c r="W11" s="15"/>
      <c r="X11" s="4"/>
    </row>
    <row r="12" spans="1:24" ht="51.75" thickBot="1">
      <c r="A12" s="50" t="s">
        <v>786</v>
      </c>
      <c r="B12" s="16" t="s">
        <v>787</v>
      </c>
      <c r="C12" s="17" t="s">
        <v>788</v>
      </c>
      <c r="D12" s="17" t="s">
        <v>789</v>
      </c>
      <c r="E12" s="17" t="s">
        <v>790</v>
      </c>
      <c r="F12" s="17" t="s">
        <v>791</v>
      </c>
      <c r="G12" s="17" t="s">
        <v>792</v>
      </c>
      <c r="H12" s="17" t="s">
        <v>793</v>
      </c>
      <c r="I12" s="17" t="s">
        <v>794</v>
      </c>
      <c r="J12" s="18" t="s">
        <v>795</v>
      </c>
      <c r="K12" s="16" t="s">
        <v>796</v>
      </c>
      <c r="L12" s="17" t="s">
        <v>797</v>
      </c>
      <c r="M12" s="17" t="s">
        <v>798</v>
      </c>
      <c r="N12" s="17" t="s">
        <v>799</v>
      </c>
      <c r="O12" s="17" t="s">
        <v>800</v>
      </c>
      <c r="P12" s="17" t="s">
        <v>801</v>
      </c>
      <c r="Q12" s="17" t="s">
        <v>802</v>
      </c>
      <c r="R12" s="17" t="s">
        <v>803</v>
      </c>
      <c r="S12" s="17" t="s">
        <v>804</v>
      </c>
      <c r="T12" s="17" t="s">
        <v>805</v>
      </c>
      <c r="U12" s="17" t="s">
        <v>806</v>
      </c>
      <c r="V12" s="17" t="s">
        <v>807</v>
      </c>
      <c r="W12" s="17" t="s">
        <v>808</v>
      </c>
      <c r="X12" s="18" t="s">
        <v>809</v>
      </c>
    </row>
    <row r="13" spans="1:24" ht="192" thickBot="1">
      <c r="A13" s="71" t="s">
        <v>810</v>
      </c>
      <c r="B13" s="72">
        <v>1</v>
      </c>
      <c r="C13" s="61" t="s">
        <v>598</v>
      </c>
      <c r="D13" s="61" t="s">
        <v>599</v>
      </c>
      <c r="E13" s="61" t="s">
        <v>810</v>
      </c>
      <c r="F13" s="61" t="s">
        <v>810</v>
      </c>
      <c r="G13" s="61" t="s">
        <v>810</v>
      </c>
      <c r="H13" s="62" t="s">
        <v>814</v>
      </c>
      <c r="I13" s="63">
        <v>5320</v>
      </c>
      <c r="J13" s="73"/>
      <c r="K13" s="72">
        <v>1</v>
      </c>
      <c r="L13" s="64"/>
      <c r="M13" s="65"/>
      <c r="N13" s="66">
        <f>IF(M13&gt;0,ROUND(L13/M13,4),0)</f>
        <v>0</v>
      </c>
      <c r="O13" s="67"/>
      <c r="P13" s="68"/>
      <c r="Q13" s="66">
        <f>ROUND(ROUND(N13,4)*(1-O13),4)</f>
        <v>0</v>
      </c>
      <c r="R13" s="66">
        <f>ROUND(ROUND(Q13,4)*(1+P13),4)</f>
        <v>0</v>
      </c>
      <c r="S13" s="66">
        <f>ROUND($I13*Q13,4)</f>
        <v>0</v>
      </c>
      <c r="T13" s="66">
        <f>ROUND($I13*R13,4)</f>
        <v>0</v>
      </c>
      <c r="U13" s="69"/>
      <c r="V13" s="69"/>
      <c r="W13" s="69"/>
      <c r="X13" s="70"/>
    </row>
    <row r="14" spans="18:20" ht="13.5" thickBot="1">
      <c r="R14" s="58" t="s">
        <v>819</v>
      </c>
      <c r="S14" s="59">
        <f>SUM(S13:S13)</f>
        <v>0</v>
      </c>
      <c r="T14" s="60">
        <f>SUM(T13:T13)</f>
        <v>0</v>
      </c>
    </row>
    <row r="16" ht="13.5" thickBot="1"/>
    <row r="17" spans="1:24" ht="13.5" thickBot="1">
      <c r="A17" s="49" t="s">
        <v>781</v>
      </c>
      <c r="B17" s="54" t="s">
        <v>820</v>
      </c>
      <c r="C17" s="15" t="s">
        <v>600</v>
      </c>
      <c r="D17" s="15"/>
      <c r="E17" s="15"/>
      <c r="F17" s="15"/>
      <c r="G17" s="15"/>
      <c r="H17" s="15" t="s">
        <v>784</v>
      </c>
      <c r="I17" s="15"/>
      <c r="J17" s="4"/>
      <c r="K17" s="3"/>
      <c r="L17" s="15" t="s">
        <v>601</v>
      </c>
      <c r="M17" s="15"/>
      <c r="N17" s="15"/>
      <c r="O17" s="15"/>
      <c r="P17" s="15"/>
      <c r="Q17" s="15"/>
      <c r="R17" s="15"/>
      <c r="S17" s="15"/>
      <c r="T17" s="15"/>
      <c r="U17" s="15"/>
      <c r="V17" s="15"/>
      <c r="W17" s="15"/>
      <c r="X17" s="4"/>
    </row>
    <row r="18" spans="1:24" ht="51.75" thickBot="1">
      <c r="A18" s="50" t="s">
        <v>786</v>
      </c>
      <c r="B18" s="16" t="s">
        <v>787</v>
      </c>
      <c r="C18" s="17" t="s">
        <v>788</v>
      </c>
      <c r="D18" s="17" t="s">
        <v>789</v>
      </c>
      <c r="E18" s="17" t="s">
        <v>790</v>
      </c>
      <c r="F18" s="17" t="s">
        <v>791</v>
      </c>
      <c r="G18" s="17" t="s">
        <v>792</v>
      </c>
      <c r="H18" s="17" t="s">
        <v>793</v>
      </c>
      <c r="I18" s="17" t="s">
        <v>794</v>
      </c>
      <c r="J18" s="18" t="s">
        <v>795</v>
      </c>
      <c r="K18" s="16" t="s">
        <v>796</v>
      </c>
      <c r="L18" s="17" t="s">
        <v>797</v>
      </c>
      <c r="M18" s="17" t="s">
        <v>798</v>
      </c>
      <c r="N18" s="17" t="s">
        <v>799</v>
      </c>
      <c r="O18" s="17" t="s">
        <v>800</v>
      </c>
      <c r="P18" s="17" t="s">
        <v>801</v>
      </c>
      <c r="Q18" s="17" t="s">
        <v>802</v>
      </c>
      <c r="R18" s="17" t="s">
        <v>803</v>
      </c>
      <c r="S18" s="17" t="s">
        <v>804</v>
      </c>
      <c r="T18" s="17" t="s">
        <v>805</v>
      </c>
      <c r="U18" s="17" t="s">
        <v>806</v>
      </c>
      <c r="V18" s="17" t="s">
        <v>807</v>
      </c>
      <c r="W18" s="17" t="s">
        <v>808</v>
      </c>
      <c r="X18" s="18" t="s">
        <v>809</v>
      </c>
    </row>
    <row r="19" spans="1:24" ht="216.75">
      <c r="A19" s="51" t="s">
        <v>810</v>
      </c>
      <c r="B19" s="5">
        <v>1</v>
      </c>
      <c r="C19" s="19" t="s">
        <v>602</v>
      </c>
      <c r="D19" s="19" t="s">
        <v>603</v>
      </c>
      <c r="E19" s="19" t="s">
        <v>604</v>
      </c>
      <c r="F19" s="19" t="s">
        <v>605</v>
      </c>
      <c r="G19" s="19" t="s">
        <v>810</v>
      </c>
      <c r="H19" s="20" t="s">
        <v>814</v>
      </c>
      <c r="I19" s="21">
        <v>100</v>
      </c>
      <c r="J19" s="55"/>
      <c r="K19" s="5">
        <v>1</v>
      </c>
      <c r="L19" s="22"/>
      <c r="M19" s="23"/>
      <c r="N19" s="24">
        <f>IF(M19&gt;0,ROUND(L19/M19,4),0)</f>
        <v>0</v>
      </c>
      <c r="O19" s="25"/>
      <c r="P19" s="26"/>
      <c r="Q19" s="24">
        <f>ROUND(ROUND(N19,4)*(1-O19),4)</f>
        <v>0</v>
      </c>
      <c r="R19" s="24">
        <f>ROUND(ROUND(Q19,4)*(1+P19),4)</f>
        <v>0</v>
      </c>
      <c r="S19" s="24">
        <f>ROUND($I19*Q19,4)</f>
        <v>0</v>
      </c>
      <c r="T19" s="24">
        <f>ROUND($I19*R19,4)</f>
        <v>0</v>
      </c>
      <c r="U19" s="27"/>
      <c r="V19" s="27"/>
      <c r="W19" s="27"/>
      <c r="X19" s="28"/>
    </row>
    <row r="20" spans="1:24" ht="383.25" thickBot="1">
      <c r="A20" s="53" t="s">
        <v>810</v>
      </c>
      <c r="B20" s="9">
        <v>2</v>
      </c>
      <c r="C20" s="39" t="s">
        <v>606</v>
      </c>
      <c r="D20" s="39" t="s">
        <v>607</v>
      </c>
      <c r="E20" s="39" t="s">
        <v>608</v>
      </c>
      <c r="F20" s="39" t="s">
        <v>810</v>
      </c>
      <c r="G20" s="39" t="s">
        <v>810</v>
      </c>
      <c r="H20" s="40" t="s">
        <v>814</v>
      </c>
      <c r="I20" s="41">
        <v>100</v>
      </c>
      <c r="J20" s="57"/>
      <c r="K20" s="9">
        <v>1</v>
      </c>
      <c r="L20" s="42"/>
      <c r="M20" s="43"/>
      <c r="N20" s="44">
        <f>IF(M20&gt;0,ROUND(L20/M20,4),0)</f>
        <v>0</v>
      </c>
      <c r="O20" s="45"/>
      <c r="P20" s="46"/>
      <c r="Q20" s="44">
        <f>ROUND(ROUND(N20,4)*(1-O20),4)</f>
        <v>0</v>
      </c>
      <c r="R20" s="44">
        <f>ROUND(ROUND(Q20,4)*(1+P20),4)</f>
        <v>0</v>
      </c>
      <c r="S20" s="44">
        <f>ROUND($I20*Q20,4)</f>
        <v>0</v>
      </c>
      <c r="T20" s="44">
        <f>ROUND($I20*R20,4)</f>
        <v>0</v>
      </c>
      <c r="U20" s="47"/>
      <c r="V20" s="47"/>
      <c r="W20" s="47"/>
      <c r="X20" s="48"/>
    </row>
    <row r="21" spans="18:20" ht="13.5" thickBot="1">
      <c r="R21" s="58" t="s">
        <v>819</v>
      </c>
      <c r="S21" s="59">
        <f>SUM(S19:S20)</f>
        <v>0</v>
      </c>
      <c r="T21" s="60">
        <f>SUM(T19:T20)</f>
        <v>0</v>
      </c>
    </row>
    <row r="23" ht="13.5" thickBot="1"/>
    <row r="24" spans="1:24" ht="13.5" thickBot="1">
      <c r="A24" s="49" t="s">
        <v>781</v>
      </c>
      <c r="B24" s="54" t="s">
        <v>835</v>
      </c>
      <c r="C24" s="15" t="s">
        <v>609</v>
      </c>
      <c r="D24" s="15"/>
      <c r="E24" s="15"/>
      <c r="F24" s="15"/>
      <c r="G24" s="15"/>
      <c r="H24" s="15" t="s">
        <v>864</v>
      </c>
      <c r="I24" s="15"/>
      <c r="J24" s="4"/>
      <c r="K24" s="3"/>
      <c r="L24" s="15" t="s">
        <v>610</v>
      </c>
      <c r="M24" s="15"/>
      <c r="N24" s="15"/>
      <c r="O24" s="15"/>
      <c r="P24" s="15"/>
      <c r="Q24" s="15"/>
      <c r="R24" s="15"/>
      <c r="S24" s="15"/>
      <c r="T24" s="15"/>
      <c r="U24" s="15"/>
      <c r="V24" s="15"/>
      <c r="W24" s="15"/>
      <c r="X24" s="4"/>
    </row>
    <row r="25" spans="1:24" ht="51.75" thickBot="1">
      <c r="A25" s="50" t="s">
        <v>786</v>
      </c>
      <c r="B25" s="16" t="s">
        <v>787</v>
      </c>
      <c r="C25" s="17" t="s">
        <v>788</v>
      </c>
      <c r="D25" s="17" t="s">
        <v>789</v>
      </c>
      <c r="E25" s="17" t="s">
        <v>790</v>
      </c>
      <c r="F25" s="17" t="s">
        <v>791</v>
      </c>
      <c r="G25" s="17" t="s">
        <v>792</v>
      </c>
      <c r="H25" s="17" t="s">
        <v>793</v>
      </c>
      <c r="I25" s="17" t="s">
        <v>794</v>
      </c>
      <c r="J25" s="18" t="s">
        <v>795</v>
      </c>
      <c r="K25" s="16" t="s">
        <v>796</v>
      </c>
      <c r="L25" s="17" t="s">
        <v>797</v>
      </c>
      <c r="M25" s="17" t="s">
        <v>798</v>
      </c>
      <c r="N25" s="17" t="s">
        <v>799</v>
      </c>
      <c r="O25" s="17" t="s">
        <v>800</v>
      </c>
      <c r="P25" s="17" t="s">
        <v>801</v>
      </c>
      <c r="Q25" s="17" t="s">
        <v>802</v>
      </c>
      <c r="R25" s="17" t="s">
        <v>803</v>
      </c>
      <c r="S25" s="17" t="s">
        <v>804</v>
      </c>
      <c r="T25" s="17" t="s">
        <v>805</v>
      </c>
      <c r="U25" s="17" t="s">
        <v>806</v>
      </c>
      <c r="V25" s="17" t="s">
        <v>807</v>
      </c>
      <c r="W25" s="17" t="s">
        <v>808</v>
      </c>
      <c r="X25" s="18" t="s">
        <v>809</v>
      </c>
    </row>
    <row r="26" spans="1:24" ht="153">
      <c r="A26" s="51" t="s">
        <v>810</v>
      </c>
      <c r="B26" s="5">
        <v>1</v>
      </c>
      <c r="C26" s="19" t="s">
        <v>611</v>
      </c>
      <c r="D26" s="19" t="s">
        <v>612</v>
      </c>
      <c r="E26" s="19" t="s">
        <v>810</v>
      </c>
      <c r="F26" s="19" t="s">
        <v>810</v>
      </c>
      <c r="G26" s="19" t="s">
        <v>810</v>
      </c>
      <c r="H26" s="20" t="s">
        <v>814</v>
      </c>
      <c r="I26" s="21">
        <v>1150</v>
      </c>
      <c r="J26" s="55"/>
      <c r="K26" s="5">
        <v>1</v>
      </c>
      <c r="L26" s="22"/>
      <c r="M26" s="23"/>
      <c r="N26" s="24">
        <f aca="true" t="shared" si="0" ref="N26:N31">IF(M26&gt;0,ROUND(L26/M26,4),0)</f>
        <v>0</v>
      </c>
      <c r="O26" s="25"/>
      <c r="P26" s="26"/>
      <c r="Q26" s="24">
        <f aca="true" t="shared" si="1" ref="Q26:Q31">ROUND(ROUND(N26,4)*(1-O26),4)</f>
        <v>0</v>
      </c>
      <c r="R26" s="24">
        <f aca="true" t="shared" si="2" ref="R26:R31">ROUND(ROUND(Q26,4)*(1+P26),4)</f>
        <v>0</v>
      </c>
      <c r="S26" s="24">
        <f aca="true" t="shared" si="3" ref="S26:T31">ROUND($I26*Q26,4)</f>
        <v>0</v>
      </c>
      <c r="T26" s="24">
        <f t="shared" si="3"/>
        <v>0</v>
      </c>
      <c r="U26" s="27"/>
      <c r="V26" s="27"/>
      <c r="W26" s="27"/>
      <c r="X26" s="28"/>
    </row>
    <row r="27" spans="1:24" ht="25.5">
      <c r="A27" s="52" t="s">
        <v>810</v>
      </c>
      <c r="B27" s="7">
        <v>2</v>
      </c>
      <c r="C27" s="29" t="s">
        <v>613</v>
      </c>
      <c r="D27" s="29" t="s">
        <v>614</v>
      </c>
      <c r="E27" s="29" t="s">
        <v>615</v>
      </c>
      <c r="F27" s="29" t="s">
        <v>810</v>
      </c>
      <c r="G27" s="29" t="s">
        <v>810</v>
      </c>
      <c r="H27" s="30" t="s">
        <v>814</v>
      </c>
      <c r="I27" s="31">
        <v>20</v>
      </c>
      <c r="J27" s="56"/>
      <c r="K27" s="7">
        <v>1</v>
      </c>
      <c r="L27" s="32"/>
      <c r="M27" s="33"/>
      <c r="N27" s="34">
        <f t="shared" si="0"/>
        <v>0</v>
      </c>
      <c r="O27" s="35"/>
      <c r="P27" s="36"/>
      <c r="Q27" s="34">
        <f t="shared" si="1"/>
        <v>0</v>
      </c>
      <c r="R27" s="34">
        <f t="shared" si="2"/>
        <v>0</v>
      </c>
      <c r="S27" s="34">
        <f t="shared" si="3"/>
        <v>0</v>
      </c>
      <c r="T27" s="34">
        <f t="shared" si="3"/>
        <v>0</v>
      </c>
      <c r="U27" s="37"/>
      <c r="V27" s="37"/>
      <c r="W27" s="37"/>
      <c r="X27" s="38"/>
    </row>
    <row r="28" spans="1:24" ht="76.5">
      <c r="A28" s="52" t="s">
        <v>810</v>
      </c>
      <c r="B28" s="7">
        <v>3</v>
      </c>
      <c r="C28" s="29" t="s">
        <v>616</v>
      </c>
      <c r="D28" s="29" t="s">
        <v>617</v>
      </c>
      <c r="E28" s="29" t="s">
        <v>618</v>
      </c>
      <c r="F28" s="29" t="s">
        <v>810</v>
      </c>
      <c r="G28" s="29" t="s">
        <v>810</v>
      </c>
      <c r="H28" s="30" t="s">
        <v>814</v>
      </c>
      <c r="I28" s="31">
        <v>240</v>
      </c>
      <c r="J28" s="56"/>
      <c r="K28" s="7">
        <v>1</v>
      </c>
      <c r="L28" s="32"/>
      <c r="M28" s="33"/>
      <c r="N28" s="34">
        <f t="shared" si="0"/>
        <v>0</v>
      </c>
      <c r="O28" s="35"/>
      <c r="P28" s="36"/>
      <c r="Q28" s="34">
        <f t="shared" si="1"/>
        <v>0</v>
      </c>
      <c r="R28" s="34">
        <f t="shared" si="2"/>
        <v>0</v>
      </c>
      <c r="S28" s="34">
        <f t="shared" si="3"/>
        <v>0</v>
      </c>
      <c r="T28" s="34">
        <f t="shared" si="3"/>
        <v>0</v>
      </c>
      <c r="U28" s="37"/>
      <c r="V28" s="37"/>
      <c r="W28" s="37"/>
      <c r="X28" s="38"/>
    </row>
    <row r="29" spans="1:24" ht="127.5">
      <c r="A29" s="52" t="s">
        <v>810</v>
      </c>
      <c r="B29" s="7">
        <v>4</v>
      </c>
      <c r="C29" s="29" t="s">
        <v>619</v>
      </c>
      <c r="D29" s="29" t="s">
        <v>620</v>
      </c>
      <c r="E29" s="29" t="s">
        <v>621</v>
      </c>
      <c r="F29" s="29" t="s">
        <v>810</v>
      </c>
      <c r="G29" s="29" t="s">
        <v>810</v>
      </c>
      <c r="H29" s="30" t="s">
        <v>814</v>
      </c>
      <c r="I29" s="31">
        <v>7750</v>
      </c>
      <c r="J29" s="56"/>
      <c r="K29" s="7">
        <v>1</v>
      </c>
      <c r="L29" s="32"/>
      <c r="M29" s="33"/>
      <c r="N29" s="34">
        <f t="shared" si="0"/>
        <v>0</v>
      </c>
      <c r="O29" s="35"/>
      <c r="P29" s="36"/>
      <c r="Q29" s="34">
        <f t="shared" si="1"/>
        <v>0</v>
      </c>
      <c r="R29" s="34">
        <f t="shared" si="2"/>
        <v>0</v>
      </c>
      <c r="S29" s="34">
        <f t="shared" si="3"/>
        <v>0</v>
      </c>
      <c r="T29" s="34">
        <f t="shared" si="3"/>
        <v>0</v>
      </c>
      <c r="U29" s="37"/>
      <c r="V29" s="37"/>
      <c r="W29" s="37"/>
      <c r="X29" s="38"/>
    </row>
    <row r="30" spans="1:24" ht="63.75">
      <c r="A30" s="52" t="s">
        <v>810</v>
      </c>
      <c r="B30" s="7">
        <v>5</v>
      </c>
      <c r="C30" s="29" t="s">
        <v>622</v>
      </c>
      <c r="D30" s="29" t="s">
        <v>623</v>
      </c>
      <c r="E30" s="29" t="s">
        <v>624</v>
      </c>
      <c r="F30" s="29" t="s">
        <v>810</v>
      </c>
      <c r="G30" s="29" t="s">
        <v>810</v>
      </c>
      <c r="H30" s="30" t="s">
        <v>814</v>
      </c>
      <c r="I30" s="31">
        <v>20</v>
      </c>
      <c r="J30" s="56"/>
      <c r="K30" s="7">
        <v>1</v>
      </c>
      <c r="L30" s="32"/>
      <c r="M30" s="33"/>
      <c r="N30" s="34">
        <f t="shared" si="0"/>
        <v>0</v>
      </c>
      <c r="O30" s="35"/>
      <c r="P30" s="36"/>
      <c r="Q30" s="34">
        <f t="shared" si="1"/>
        <v>0</v>
      </c>
      <c r="R30" s="34">
        <f t="shared" si="2"/>
        <v>0</v>
      </c>
      <c r="S30" s="34">
        <f t="shared" si="3"/>
        <v>0</v>
      </c>
      <c r="T30" s="34">
        <f t="shared" si="3"/>
        <v>0</v>
      </c>
      <c r="U30" s="37"/>
      <c r="V30" s="37"/>
      <c r="W30" s="37"/>
      <c r="X30" s="38"/>
    </row>
    <row r="31" spans="1:24" ht="90" thickBot="1">
      <c r="A31" s="53" t="s">
        <v>810</v>
      </c>
      <c r="B31" s="9">
        <v>6</v>
      </c>
      <c r="C31" s="39" t="s">
        <v>625</v>
      </c>
      <c r="D31" s="39" t="s">
        <v>626</v>
      </c>
      <c r="E31" s="39" t="s">
        <v>627</v>
      </c>
      <c r="F31" s="39" t="s">
        <v>810</v>
      </c>
      <c r="G31" s="39" t="s">
        <v>810</v>
      </c>
      <c r="H31" s="40" t="s">
        <v>814</v>
      </c>
      <c r="I31" s="41">
        <v>30</v>
      </c>
      <c r="J31" s="57"/>
      <c r="K31" s="9">
        <v>1</v>
      </c>
      <c r="L31" s="42"/>
      <c r="M31" s="43"/>
      <c r="N31" s="44">
        <f t="shared" si="0"/>
        <v>0</v>
      </c>
      <c r="O31" s="45"/>
      <c r="P31" s="46"/>
      <c r="Q31" s="44">
        <f t="shared" si="1"/>
        <v>0</v>
      </c>
      <c r="R31" s="44">
        <f t="shared" si="2"/>
        <v>0</v>
      </c>
      <c r="S31" s="44">
        <f t="shared" si="3"/>
        <v>0</v>
      </c>
      <c r="T31" s="44">
        <f t="shared" si="3"/>
        <v>0</v>
      </c>
      <c r="U31" s="47"/>
      <c r="V31" s="47"/>
      <c r="W31" s="47"/>
      <c r="X31" s="48"/>
    </row>
    <row r="32" spans="18:20" ht="13.5" thickBot="1">
      <c r="R32" s="58" t="s">
        <v>819</v>
      </c>
      <c r="S32" s="59">
        <f>SUM(S26:S31)</f>
        <v>0</v>
      </c>
      <c r="T32" s="60">
        <f>SUM(T26:T31)</f>
        <v>0</v>
      </c>
    </row>
    <row r="34" ht="13.5" thickBot="1"/>
    <row r="35" spans="1:24" ht="13.5" thickBot="1">
      <c r="A35" s="49" t="s">
        <v>781</v>
      </c>
      <c r="B35" s="54" t="s">
        <v>848</v>
      </c>
      <c r="C35" s="15" t="s">
        <v>628</v>
      </c>
      <c r="D35" s="15"/>
      <c r="E35" s="15"/>
      <c r="F35" s="15"/>
      <c r="G35" s="15"/>
      <c r="H35" s="15" t="s">
        <v>784</v>
      </c>
      <c r="I35" s="15"/>
      <c r="J35" s="4"/>
      <c r="K35" s="3"/>
      <c r="L35" s="15" t="s">
        <v>629</v>
      </c>
      <c r="M35" s="15"/>
      <c r="N35" s="15"/>
      <c r="O35" s="15"/>
      <c r="P35" s="15"/>
      <c r="Q35" s="15"/>
      <c r="R35" s="15"/>
      <c r="S35" s="15"/>
      <c r="T35" s="15"/>
      <c r="U35" s="15"/>
      <c r="V35" s="15"/>
      <c r="W35" s="15"/>
      <c r="X35" s="4"/>
    </row>
    <row r="36" spans="1:24" ht="51.75" thickBot="1">
      <c r="A36" s="50" t="s">
        <v>786</v>
      </c>
      <c r="B36" s="16" t="s">
        <v>787</v>
      </c>
      <c r="C36" s="17" t="s">
        <v>788</v>
      </c>
      <c r="D36" s="17" t="s">
        <v>789</v>
      </c>
      <c r="E36" s="17" t="s">
        <v>790</v>
      </c>
      <c r="F36" s="17" t="s">
        <v>791</v>
      </c>
      <c r="G36" s="17" t="s">
        <v>792</v>
      </c>
      <c r="H36" s="17" t="s">
        <v>793</v>
      </c>
      <c r="I36" s="17" t="s">
        <v>794</v>
      </c>
      <c r="J36" s="18" t="s">
        <v>795</v>
      </c>
      <c r="K36" s="16" t="s">
        <v>796</v>
      </c>
      <c r="L36" s="17" t="s">
        <v>797</v>
      </c>
      <c r="M36" s="17" t="s">
        <v>798</v>
      </c>
      <c r="N36" s="17" t="s">
        <v>799</v>
      </c>
      <c r="O36" s="17" t="s">
        <v>800</v>
      </c>
      <c r="P36" s="17" t="s">
        <v>801</v>
      </c>
      <c r="Q36" s="17" t="s">
        <v>802</v>
      </c>
      <c r="R36" s="17" t="s">
        <v>803</v>
      </c>
      <c r="S36" s="17" t="s">
        <v>804</v>
      </c>
      <c r="T36" s="17" t="s">
        <v>805</v>
      </c>
      <c r="U36" s="17" t="s">
        <v>806</v>
      </c>
      <c r="V36" s="17" t="s">
        <v>807</v>
      </c>
      <c r="W36" s="17" t="s">
        <v>808</v>
      </c>
      <c r="X36" s="18" t="s">
        <v>809</v>
      </c>
    </row>
    <row r="37" spans="1:24" ht="89.25">
      <c r="A37" s="51" t="s">
        <v>810</v>
      </c>
      <c r="B37" s="5">
        <v>1</v>
      </c>
      <c r="C37" s="19" t="s">
        <v>630</v>
      </c>
      <c r="D37" s="19" t="s">
        <v>631</v>
      </c>
      <c r="E37" s="19" t="s">
        <v>632</v>
      </c>
      <c r="F37" s="19" t="s">
        <v>810</v>
      </c>
      <c r="G37" s="19" t="s">
        <v>810</v>
      </c>
      <c r="H37" s="20" t="s">
        <v>814</v>
      </c>
      <c r="I37" s="21">
        <v>30000</v>
      </c>
      <c r="J37" s="55"/>
      <c r="K37" s="5">
        <v>1</v>
      </c>
      <c r="L37" s="22"/>
      <c r="M37" s="23"/>
      <c r="N37" s="24">
        <f>IF(M37&gt;0,ROUND(L37/M37,4),0)</f>
        <v>0</v>
      </c>
      <c r="O37" s="25"/>
      <c r="P37" s="26"/>
      <c r="Q37" s="24">
        <f>ROUND(ROUND(N37,4)*(1-O37),4)</f>
        <v>0</v>
      </c>
      <c r="R37" s="24">
        <f>ROUND(ROUND(Q37,4)*(1+P37),4)</f>
        <v>0</v>
      </c>
      <c r="S37" s="24">
        <f aca="true" t="shared" si="4" ref="S37:T39">ROUND($I37*Q37,4)</f>
        <v>0</v>
      </c>
      <c r="T37" s="24">
        <f t="shared" si="4"/>
        <v>0</v>
      </c>
      <c r="U37" s="27"/>
      <c r="V37" s="27"/>
      <c r="W37" s="27"/>
      <c r="X37" s="28"/>
    </row>
    <row r="38" spans="1:24" ht="114.75">
      <c r="A38" s="52" t="s">
        <v>810</v>
      </c>
      <c r="B38" s="7">
        <v>2</v>
      </c>
      <c r="C38" s="29" t="s">
        <v>633</v>
      </c>
      <c r="D38" s="29" t="s">
        <v>634</v>
      </c>
      <c r="E38" s="29" t="s">
        <v>635</v>
      </c>
      <c r="F38" s="29" t="s">
        <v>810</v>
      </c>
      <c r="G38" s="29" t="s">
        <v>810</v>
      </c>
      <c r="H38" s="30" t="s">
        <v>814</v>
      </c>
      <c r="I38" s="31">
        <v>300</v>
      </c>
      <c r="J38" s="56"/>
      <c r="K38" s="7">
        <v>1</v>
      </c>
      <c r="L38" s="32"/>
      <c r="M38" s="33"/>
      <c r="N38" s="34">
        <f>IF(M38&gt;0,ROUND(L38/M38,4),0)</f>
        <v>0</v>
      </c>
      <c r="O38" s="35"/>
      <c r="P38" s="36"/>
      <c r="Q38" s="34">
        <f>ROUND(ROUND(N38,4)*(1-O38),4)</f>
        <v>0</v>
      </c>
      <c r="R38" s="34">
        <f>ROUND(ROUND(Q38,4)*(1+P38),4)</f>
        <v>0</v>
      </c>
      <c r="S38" s="34">
        <f t="shared" si="4"/>
        <v>0</v>
      </c>
      <c r="T38" s="34">
        <f t="shared" si="4"/>
        <v>0</v>
      </c>
      <c r="U38" s="37"/>
      <c r="V38" s="37"/>
      <c r="W38" s="37"/>
      <c r="X38" s="38"/>
    </row>
    <row r="39" spans="1:24" ht="128.25" thickBot="1">
      <c r="A39" s="53" t="s">
        <v>810</v>
      </c>
      <c r="B39" s="9">
        <v>3</v>
      </c>
      <c r="C39" s="39" t="s">
        <v>636</v>
      </c>
      <c r="D39" s="39" t="s">
        <v>637</v>
      </c>
      <c r="E39" s="39" t="s">
        <v>638</v>
      </c>
      <c r="F39" s="39" t="s">
        <v>810</v>
      </c>
      <c r="G39" s="39" t="s">
        <v>810</v>
      </c>
      <c r="H39" s="40" t="s">
        <v>814</v>
      </c>
      <c r="I39" s="41">
        <v>27400</v>
      </c>
      <c r="J39" s="57"/>
      <c r="K39" s="9">
        <v>1</v>
      </c>
      <c r="L39" s="42"/>
      <c r="M39" s="43"/>
      <c r="N39" s="44">
        <f>IF(M39&gt;0,ROUND(L39/M39,4),0)</f>
        <v>0</v>
      </c>
      <c r="O39" s="45"/>
      <c r="P39" s="46"/>
      <c r="Q39" s="44">
        <f>ROUND(ROUND(N39,4)*(1-O39),4)</f>
        <v>0</v>
      </c>
      <c r="R39" s="44">
        <f>ROUND(ROUND(Q39,4)*(1+P39),4)</f>
        <v>0</v>
      </c>
      <c r="S39" s="44">
        <f t="shared" si="4"/>
        <v>0</v>
      </c>
      <c r="T39" s="44">
        <f t="shared" si="4"/>
        <v>0</v>
      </c>
      <c r="U39" s="47"/>
      <c r="V39" s="47"/>
      <c r="W39" s="47"/>
      <c r="X39" s="48"/>
    </row>
    <row r="40" spans="18:20" ht="13.5" thickBot="1">
      <c r="R40" s="58" t="s">
        <v>819</v>
      </c>
      <c r="S40" s="59">
        <f>SUM(S37:S39)</f>
        <v>0</v>
      </c>
      <c r="T40" s="60">
        <f>SUM(T37:T39)</f>
        <v>0</v>
      </c>
    </row>
    <row r="42" ht="13.5" thickBot="1"/>
    <row r="43" spans="1:24" ht="13.5" thickBot="1">
      <c r="A43" s="49" t="s">
        <v>781</v>
      </c>
      <c r="B43" s="54" t="s">
        <v>856</v>
      </c>
      <c r="C43" s="15" t="s">
        <v>639</v>
      </c>
      <c r="D43" s="15"/>
      <c r="E43" s="15"/>
      <c r="F43" s="15"/>
      <c r="G43" s="15"/>
      <c r="H43" s="15" t="s">
        <v>864</v>
      </c>
      <c r="I43" s="15"/>
      <c r="J43" s="4"/>
      <c r="K43" s="3"/>
      <c r="L43" s="15" t="s">
        <v>640</v>
      </c>
      <c r="M43" s="15"/>
      <c r="N43" s="15"/>
      <c r="O43" s="15"/>
      <c r="P43" s="15"/>
      <c r="Q43" s="15"/>
      <c r="R43" s="15"/>
      <c r="S43" s="15"/>
      <c r="T43" s="15"/>
      <c r="U43" s="15"/>
      <c r="V43" s="15"/>
      <c r="W43" s="15"/>
      <c r="X43" s="4"/>
    </row>
    <row r="44" spans="1:24" ht="51.75" thickBot="1">
      <c r="A44" s="50" t="s">
        <v>786</v>
      </c>
      <c r="B44" s="16" t="s">
        <v>787</v>
      </c>
      <c r="C44" s="17" t="s">
        <v>788</v>
      </c>
      <c r="D44" s="17" t="s">
        <v>789</v>
      </c>
      <c r="E44" s="17" t="s">
        <v>790</v>
      </c>
      <c r="F44" s="17" t="s">
        <v>791</v>
      </c>
      <c r="G44" s="17" t="s">
        <v>792</v>
      </c>
      <c r="H44" s="17" t="s">
        <v>793</v>
      </c>
      <c r="I44" s="17" t="s">
        <v>794</v>
      </c>
      <c r="J44" s="18" t="s">
        <v>795</v>
      </c>
      <c r="K44" s="16" t="s">
        <v>796</v>
      </c>
      <c r="L44" s="17" t="s">
        <v>797</v>
      </c>
      <c r="M44" s="17" t="s">
        <v>798</v>
      </c>
      <c r="N44" s="17" t="s">
        <v>799</v>
      </c>
      <c r="O44" s="17" t="s">
        <v>800</v>
      </c>
      <c r="P44" s="17" t="s">
        <v>801</v>
      </c>
      <c r="Q44" s="17" t="s">
        <v>802</v>
      </c>
      <c r="R44" s="17" t="s">
        <v>803</v>
      </c>
      <c r="S44" s="17" t="s">
        <v>804</v>
      </c>
      <c r="T44" s="17" t="s">
        <v>805</v>
      </c>
      <c r="U44" s="17" t="s">
        <v>806</v>
      </c>
      <c r="V44" s="17" t="s">
        <v>807</v>
      </c>
      <c r="W44" s="17" t="s">
        <v>808</v>
      </c>
      <c r="X44" s="18" t="s">
        <v>809</v>
      </c>
    </row>
    <row r="45" spans="1:24" ht="76.5">
      <c r="A45" s="51" t="s">
        <v>810</v>
      </c>
      <c r="B45" s="5">
        <v>1</v>
      </c>
      <c r="C45" s="19" t="s">
        <v>641</v>
      </c>
      <c r="D45" s="19" t="s">
        <v>642</v>
      </c>
      <c r="E45" s="19" t="s">
        <v>643</v>
      </c>
      <c r="F45" s="19" t="s">
        <v>810</v>
      </c>
      <c r="G45" s="19" t="s">
        <v>810</v>
      </c>
      <c r="H45" s="20" t="s">
        <v>814</v>
      </c>
      <c r="I45" s="21">
        <v>300</v>
      </c>
      <c r="J45" s="55"/>
      <c r="K45" s="5">
        <v>1</v>
      </c>
      <c r="L45" s="22"/>
      <c r="M45" s="23"/>
      <c r="N45" s="24">
        <f aca="true" t="shared" si="5" ref="N45:N59">IF(M45&gt;0,ROUND(L45/M45,4),0)</f>
        <v>0</v>
      </c>
      <c r="O45" s="25"/>
      <c r="P45" s="26"/>
      <c r="Q45" s="24">
        <f aca="true" t="shared" si="6" ref="Q45:Q59">ROUND(ROUND(N45,4)*(1-O45),4)</f>
        <v>0</v>
      </c>
      <c r="R45" s="24">
        <f aca="true" t="shared" si="7" ref="R45:R59">ROUND(ROUND(Q45,4)*(1+P45),4)</f>
        <v>0</v>
      </c>
      <c r="S45" s="24">
        <f aca="true" t="shared" si="8" ref="S45:S59">ROUND($I45*Q45,4)</f>
        <v>0</v>
      </c>
      <c r="T45" s="24">
        <f aca="true" t="shared" si="9" ref="T45:T59">ROUND($I45*R45,4)</f>
        <v>0</v>
      </c>
      <c r="U45" s="27"/>
      <c r="V45" s="27"/>
      <c r="W45" s="27"/>
      <c r="X45" s="28"/>
    </row>
    <row r="46" spans="1:24" ht="51">
      <c r="A46" s="52" t="s">
        <v>810</v>
      </c>
      <c r="B46" s="7">
        <v>2</v>
      </c>
      <c r="C46" s="29" t="s">
        <v>644</v>
      </c>
      <c r="D46" s="29" t="s">
        <v>645</v>
      </c>
      <c r="E46" s="29" t="s">
        <v>810</v>
      </c>
      <c r="F46" s="29" t="s">
        <v>810</v>
      </c>
      <c r="G46" s="29" t="s">
        <v>810</v>
      </c>
      <c r="H46" s="30" t="s">
        <v>814</v>
      </c>
      <c r="I46" s="31">
        <v>11000</v>
      </c>
      <c r="J46" s="56"/>
      <c r="K46" s="7">
        <v>1</v>
      </c>
      <c r="L46" s="32"/>
      <c r="M46" s="33"/>
      <c r="N46" s="34">
        <f t="shared" si="5"/>
        <v>0</v>
      </c>
      <c r="O46" s="35"/>
      <c r="P46" s="36"/>
      <c r="Q46" s="34">
        <f t="shared" si="6"/>
        <v>0</v>
      </c>
      <c r="R46" s="34">
        <f t="shared" si="7"/>
        <v>0</v>
      </c>
      <c r="S46" s="34">
        <f t="shared" si="8"/>
        <v>0</v>
      </c>
      <c r="T46" s="34">
        <f t="shared" si="9"/>
        <v>0</v>
      </c>
      <c r="U46" s="37"/>
      <c r="V46" s="37"/>
      <c r="W46" s="37"/>
      <c r="X46" s="38"/>
    </row>
    <row r="47" spans="1:24" ht="63.75">
      <c r="A47" s="52" t="s">
        <v>810</v>
      </c>
      <c r="B47" s="7">
        <v>3</v>
      </c>
      <c r="C47" s="29" t="s">
        <v>646</v>
      </c>
      <c r="D47" s="29" t="s">
        <v>647</v>
      </c>
      <c r="E47" s="29" t="s">
        <v>648</v>
      </c>
      <c r="F47" s="29" t="s">
        <v>810</v>
      </c>
      <c r="G47" s="29" t="s">
        <v>810</v>
      </c>
      <c r="H47" s="30" t="s">
        <v>814</v>
      </c>
      <c r="I47" s="31">
        <v>100</v>
      </c>
      <c r="J47" s="56"/>
      <c r="K47" s="7">
        <v>1</v>
      </c>
      <c r="L47" s="32"/>
      <c r="M47" s="33"/>
      <c r="N47" s="34">
        <f t="shared" si="5"/>
        <v>0</v>
      </c>
      <c r="O47" s="35"/>
      <c r="P47" s="36"/>
      <c r="Q47" s="34">
        <f t="shared" si="6"/>
        <v>0</v>
      </c>
      <c r="R47" s="34">
        <f t="shared" si="7"/>
        <v>0</v>
      </c>
      <c r="S47" s="34">
        <f t="shared" si="8"/>
        <v>0</v>
      </c>
      <c r="T47" s="34">
        <f t="shared" si="9"/>
        <v>0</v>
      </c>
      <c r="U47" s="37"/>
      <c r="V47" s="37"/>
      <c r="W47" s="37"/>
      <c r="X47" s="38"/>
    </row>
    <row r="48" spans="1:24" ht="102">
      <c r="A48" s="52" t="s">
        <v>810</v>
      </c>
      <c r="B48" s="7">
        <v>4</v>
      </c>
      <c r="C48" s="29" t="s">
        <v>649</v>
      </c>
      <c r="D48" s="29" t="s">
        <v>650</v>
      </c>
      <c r="E48" s="29" t="s">
        <v>651</v>
      </c>
      <c r="F48" s="29" t="s">
        <v>810</v>
      </c>
      <c r="G48" s="29" t="s">
        <v>810</v>
      </c>
      <c r="H48" s="30" t="s">
        <v>814</v>
      </c>
      <c r="I48" s="31">
        <v>100</v>
      </c>
      <c r="J48" s="56"/>
      <c r="K48" s="7">
        <v>1</v>
      </c>
      <c r="L48" s="32"/>
      <c r="M48" s="33"/>
      <c r="N48" s="34">
        <f t="shared" si="5"/>
        <v>0</v>
      </c>
      <c r="O48" s="35"/>
      <c r="P48" s="36"/>
      <c r="Q48" s="34">
        <f t="shared" si="6"/>
        <v>0</v>
      </c>
      <c r="R48" s="34">
        <f t="shared" si="7"/>
        <v>0</v>
      </c>
      <c r="S48" s="34">
        <f t="shared" si="8"/>
        <v>0</v>
      </c>
      <c r="T48" s="34">
        <f t="shared" si="9"/>
        <v>0</v>
      </c>
      <c r="U48" s="37"/>
      <c r="V48" s="37"/>
      <c r="W48" s="37"/>
      <c r="X48" s="38"/>
    </row>
    <row r="49" spans="1:24" ht="63.75">
      <c r="A49" s="52" t="s">
        <v>810</v>
      </c>
      <c r="B49" s="7">
        <v>5</v>
      </c>
      <c r="C49" s="29" t="s">
        <v>652</v>
      </c>
      <c r="D49" s="29" t="s">
        <v>653</v>
      </c>
      <c r="E49" s="29" t="s">
        <v>654</v>
      </c>
      <c r="F49" s="29" t="s">
        <v>810</v>
      </c>
      <c r="G49" s="29" t="s">
        <v>810</v>
      </c>
      <c r="H49" s="30" t="s">
        <v>814</v>
      </c>
      <c r="I49" s="31">
        <v>300</v>
      </c>
      <c r="J49" s="56"/>
      <c r="K49" s="7">
        <v>1</v>
      </c>
      <c r="L49" s="32"/>
      <c r="M49" s="33"/>
      <c r="N49" s="34">
        <f t="shared" si="5"/>
        <v>0</v>
      </c>
      <c r="O49" s="35"/>
      <c r="P49" s="36"/>
      <c r="Q49" s="34">
        <f t="shared" si="6"/>
        <v>0</v>
      </c>
      <c r="R49" s="34">
        <f t="shared" si="7"/>
        <v>0</v>
      </c>
      <c r="S49" s="34">
        <f t="shared" si="8"/>
        <v>0</v>
      </c>
      <c r="T49" s="34">
        <f t="shared" si="9"/>
        <v>0</v>
      </c>
      <c r="U49" s="37"/>
      <c r="V49" s="37"/>
      <c r="W49" s="37"/>
      <c r="X49" s="38"/>
    </row>
    <row r="50" spans="1:24" ht="51">
      <c r="A50" s="52" t="s">
        <v>810</v>
      </c>
      <c r="B50" s="7">
        <v>6</v>
      </c>
      <c r="C50" s="29" t="s">
        <v>655</v>
      </c>
      <c r="D50" s="29" t="s">
        <v>656</v>
      </c>
      <c r="E50" s="29" t="s">
        <v>657</v>
      </c>
      <c r="F50" s="29" t="s">
        <v>810</v>
      </c>
      <c r="G50" s="29" t="s">
        <v>810</v>
      </c>
      <c r="H50" s="30" t="s">
        <v>814</v>
      </c>
      <c r="I50" s="31">
        <v>50</v>
      </c>
      <c r="J50" s="56"/>
      <c r="K50" s="7">
        <v>1</v>
      </c>
      <c r="L50" s="32"/>
      <c r="M50" s="33"/>
      <c r="N50" s="34">
        <f t="shared" si="5"/>
        <v>0</v>
      </c>
      <c r="O50" s="35"/>
      <c r="P50" s="36"/>
      <c r="Q50" s="34">
        <f t="shared" si="6"/>
        <v>0</v>
      </c>
      <c r="R50" s="34">
        <f t="shared" si="7"/>
        <v>0</v>
      </c>
      <c r="S50" s="34">
        <f t="shared" si="8"/>
        <v>0</v>
      </c>
      <c r="T50" s="34">
        <f t="shared" si="9"/>
        <v>0</v>
      </c>
      <c r="U50" s="37"/>
      <c r="V50" s="37"/>
      <c r="W50" s="37"/>
      <c r="X50" s="38"/>
    </row>
    <row r="51" spans="1:24" ht="76.5">
      <c r="A51" s="52" t="s">
        <v>810</v>
      </c>
      <c r="B51" s="7">
        <v>7</v>
      </c>
      <c r="C51" s="29" t="s">
        <v>658</v>
      </c>
      <c r="D51" s="29" t="s">
        <v>659</v>
      </c>
      <c r="E51" s="29" t="s">
        <v>660</v>
      </c>
      <c r="F51" s="29" t="s">
        <v>810</v>
      </c>
      <c r="G51" s="29" t="s">
        <v>810</v>
      </c>
      <c r="H51" s="30" t="s">
        <v>814</v>
      </c>
      <c r="I51" s="31">
        <v>500</v>
      </c>
      <c r="J51" s="56"/>
      <c r="K51" s="7">
        <v>1</v>
      </c>
      <c r="L51" s="32"/>
      <c r="M51" s="33"/>
      <c r="N51" s="34">
        <f t="shared" si="5"/>
        <v>0</v>
      </c>
      <c r="O51" s="35"/>
      <c r="P51" s="36"/>
      <c r="Q51" s="34">
        <f t="shared" si="6"/>
        <v>0</v>
      </c>
      <c r="R51" s="34">
        <f t="shared" si="7"/>
        <v>0</v>
      </c>
      <c r="S51" s="34">
        <f t="shared" si="8"/>
        <v>0</v>
      </c>
      <c r="T51" s="34">
        <f t="shared" si="9"/>
        <v>0</v>
      </c>
      <c r="U51" s="37"/>
      <c r="V51" s="37"/>
      <c r="W51" s="37"/>
      <c r="X51" s="38"/>
    </row>
    <row r="52" spans="1:24" ht="38.25">
      <c r="A52" s="52" t="s">
        <v>810</v>
      </c>
      <c r="B52" s="7">
        <v>8</v>
      </c>
      <c r="C52" s="29" t="s">
        <v>661</v>
      </c>
      <c r="D52" s="29" t="s">
        <v>662</v>
      </c>
      <c r="E52" s="29" t="s">
        <v>663</v>
      </c>
      <c r="F52" s="29" t="s">
        <v>810</v>
      </c>
      <c r="G52" s="29" t="s">
        <v>810</v>
      </c>
      <c r="H52" s="30" t="s">
        <v>814</v>
      </c>
      <c r="I52" s="31">
        <v>800</v>
      </c>
      <c r="J52" s="56"/>
      <c r="K52" s="7">
        <v>1</v>
      </c>
      <c r="L52" s="32"/>
      <c r="M52" s="33"/>
      <c r="N52" s="34">
        <f t="shared" si="5"/>
        <v>0</v>
      </c>
      <c r="O52" s="35"/>
      <c r="P52" s="36"/>
      <c r="Q52" s="34">
        <f t="shared" si="6"/>
        <v>0</v>
      </c>
      <c r="R52" s="34">
        <f t="shared" si="7"/>
        <v>0</v>
      </c>
      <c r="S52" s="34">
        <f t="shared" si="8"/>
        <v>0</v>
      </c>
      <c r="T52" s="34">
        <f t="shared" si="9"/>
        <v>0</v>
      </c>
      <c r="U52" s="37"/>
      <c r="V52" s="37"/>
      <c r="W52" s="37"/>
      <c r="X52" s="38"/>
    </row>
    <row r="53" spans="1:24" ht="114.75">
      <c r="A53" s="52" t="s">
        <v>810</v>
      </c>
      <c r="B53" s="7">
        <v>9</v>
      </c>
      <c r="C53" s="29" t="s">
        <v>664</v>
      </c>
      <c r="D53" s="29" t="s">
        <v>665</v>
      </c>
      <c r="E53" s="29" t="s">
        <v>666</v>
      </c>
      <c r="F53" s="29" t="s">
        <v>810</v>
      </c>
      <c r="G53" s="29" t="s">
        <v>810</v>
      </c>
      <c r="H53" s="30" t="s">
        <v>814</v>
      </c>
      <c r="I53" s="31">
        <v>200</v>
      </c>
      <c r="J53" s="56"/>
      <c r="K53" s="7">
        <v>1</v>
      </c>
      <c r="L53" s="32"/>
      <c r="M53" s="33"/>
      <c r="N53" s="34">
        <f t="shared" si="5"/>
        <v>0</v>
      </c>
      <c r="O53" s="35"/>
      <c r="P53" s="36"/>
      <c r="Q53" s="34">
        <f t="shared" si="6"/>
        <v>0</v>
      </c>
      <c r="R53" s="34">
        <f t="shared" si="7"/>
        <v>0</v>
      </c>
      <c r="S53" s="34">
        <f t="shared" si="8"/>
        <v>0</v>
      </c>
      <c r="T53" s="34">
        <f t="shared" si="9"/>
        <v>0</v>
      </c>
      <c r="U53" s="37"/>
      <c r="V53" s="37"/>
      <c r="W53" s="37"/>
      <c r="X53" s="38"/>
    </row>
    <row r="54" spans="1:24" ht="140.25">
      <c r="A54" s="52" t="s">
        <v>810</v>
      </c>
      <c r="B54" s="7">
        <v>10</v>
      </c>
      <c r="C54" s="29" t="s">
        <v>664</v>
      </c>
      <c r="D54" s="29" t="s">
        <v>667</v>
      </c>
      <c r="E54" s="29" t="s">
        <v>668</v>
      </c>
      <c r="F54" s="29" t="s">
        <v>810</v>
      </c>
      <c r="G54" s="29" t="s">
        <v>810</v>
      </c>
      <c r="H54" s="30" t="s">
        <v>814</v>
      </c>
      <c r="I54" s="31">
        <v>1000</v>
      </c>
      <c r="J54" s="56"/>
      <c r="K54" s="7">
        <v>1</v>
      </c>
      <c r="L54" s="32"/>
      <c r="M54" s="33"/>
      <c r="N54" s="34">
        <f t="shared" si="5"/>
        <v>0</v>
      </c>
      <c r="O54" s="35"/>
      <c r="P54" s="36"/>
      <c r="Q54" s="34">
        <f t="shared" si="6"/>
        <v>0</v>
      </c>
      <c r="R54" s="34">
        <f t="shared" si="7"/>
        <v>0</v>
      </c>
      <c r="S54" s="34">
        <f t="shared" si="8"/>
        <v>0</v>
      </c>
      <c r="T54" s="34">
        <f t="shared" si="9"/>
        <v>0</v>
      </c>
      <c r="U54" s="37"/>
      <c r="V54" s="37"/>
      <c r="W54" s="37"/>
      <c r="X54" s="38"/>
    </row>
    <row r="55" spans="1:24" ht="63.75">
      <c r="A55" s="52" t="s">
        <v>810</v>
      </c>
      <c r="B55" s="7">
        <v>11</v>
      </c>
      <c r="C55" s="29" t="s">
        <v>669</v>
      </c>
      <c r="D55" s="29" t="s">
        <v>670</v>
      </c>
      <c r="E55" s="29" t="s">
        <v>671</v>
      </c>
      <c r="F55" s="29" t="s">
        <v>810</v>
      </c>
      <c r="G55" s="29" t="s">
        <v>810</v>
      </c>
      <c r="H55" s="30" t="s">
        <v>814</v>
      </c>
      <c r="I55" s="31">
        <v>4400</v>
      </c>
      <c r="J55" s="56"/>
      <c r="K55" s="7">
        <v>1</v>
      </c>
      <c r="L55" s="32"/>
      <c r="M55" s="33"/>
      <c r="N55" s="34">
        <f t="shared" si="5"/>
        <v>0</v>
      </c>
      <c r="O55" s="35"/>
      <c r="P55" s="36"/>
      <c r="Q55" s="34">
        <f t="shared" si="6"/>
        <v>0</v>
      </c>
      <c r="R55" s="34">
        <f t="shared" si="7"/>
        <v>0</v>
      </c>
      <c r="S55" s="34">
        <f t="shared" si="8"/>
        <v>0</v>
      </c>
      <c r="T55" s="34">
        <f t="shared" si="9"/>
        <v>0</v>
      </c>
      <c r="U55" s="37"/>
      <c r="V55" s="37"/>
      <c r="W55" s="37"/>
      <c r="X55" s="38"/>
    </row>
    <row r="56" spans="1:24" ht="51">
      <c r="A56" s="52" t="s">
        <v>810</v>
      </c>
      <c r="B56" s="7">
        <v>12</v>
      </c>
      <c r="C56" s="29" t="s">
        <v>672</v>
      </c>
      <c r="D56" s="29" t="s">
        <v>673</v>
      </c>
      <c r="E56" s="29" t="s">
        <v>674</v>
      </c>
      <c r="F56" s="29" t="s">
        <v>810</v>
      </c>
      <c r="G56" s="29" t="s">
        <v>810</v>
      </c>
      <c r="H56" s="30" t="s">
        <v>814</v>
      </c>
      <c r="I56" s="31">
        <v>450</v>
      </c>
      <c r="J56" s="56"/>
      <c r="K56" s="7">
        <v>1</v>
      </c>
      <c r="L56" s="32"/>
      <c r="M56" s="33"/>
      <c r="N56" s="34">
        <f t="shared" si="5"/>
        <v>0</v>
      </c>
      <c r="O56" s="35"/>
      <c r="P56" s="36"/>
      <c r="Q56" s="34">
        <f t="shared" si="6"/>
        <v>0</v>
      </c>
      <c r="R56" s="34">
        <f t="shared" si="7"/>
        <v>0</v>
      </c>
      <c r="S56" s="34">
        <f t="shared" si="8"/>
        <v>0</v>
      </c>
      <c r="T56" s="34">
        <f t="shared" si="9"/>
        <v>0</v>
      </c>
      <c r="U56" s="37"/>
      <c r="V56" s="37"/>
      <c r="W56" s="37"/>
      <c r="X56" s="38"/>
    </row>
    <row r="57" spans="1:24" ht="38.25">
      <c r="A57" s="52" t="s">
        <v>810</v>
      </c>
      <c r="B57" s="7">
        <v>13</v>
      </c>
      <c r="C57" s="29" t="s">
        <v>675</v>
      </c>
      <c r="D57" s="29" t="s">
        <v>676</v>
      </c>
      <c r="E57" s="29" t="s">
        <v>677</v>
      </c>
      <c r="F57" s="29" t="s">
        <v>810</v>
      </c>
      <c r="G57" s="29" t="s">
        <v>810</v>
      </c>
      <c r="H57" s="30" t="s">
        <v>814</v>
      </c>
      <c r="I57" s="31">
        <v>300</v>
      </c>
      <c r="J57" s="56"/>
      <c r="K57" s="7">
        <v>1</v>
      </c>
      <c r="L57" s="32"/>
      <c r="M57" s="33"/>
      <c r="N57" s="34">
        <f t="shared" si="5"/>
        <v>0</v>
      </c>
      <c r="O57" s="35"/>
      <c r="P57" s="36"/>
      <c r="Q57" s="34">
        <f t="shared" si="6"/>
        <v>0</v>
      </c>
      <c r="R57" s="34">
        <f t="shared" si="7"/>
        <v>0</v>
      </c>
      <c r="S57" s="34">
        <f t="shared" si="8"/>
        <v>0</v>
      </c>
      <c r="T57" s="34">
        <f t="shared" si="9"/>
        <v>0</v>
      </c>
      <c r="U57" s="37"/>
      <c r="V57" s="37"/>
      <c r="W57" s="37"/>
      <c r="X57" s="38"/>
    </row>
    <row r="58" spans="1:24" ht="38.25">
      <c r="A58" s="52" t="s">
        <v>810</v>
      </c>
      <c r="B58" s="7">
        <v>14</v>
      </c>
      <c r="C58" s="29" t="s">
        <v>678</v>
      </c>
      <c r="D58" s="29" t="s">
        <v>679</v>
      </c>
      <c r="E58" s="29" t="s">
        <v>680</v>
      </c>
      <c r="F58" s="29" t="s">
        <v>810</v>
      </c>
      <c r="G58" s="29" t="s">
        <v>810</v>
      </c>
      <c r="H58" s="30" t="s">
        <v>814</v>
      </c>
      <c r="I58" s="31">
        <v>200</v>
      </c>
      <c r="J58" s="56"/>
      <c r="K58" s="7">
        <v>1</v>
      </c>
      <c r="L58" s="32"/>
      <c r="M58" s="33"/>
      <c r="N58" s="34">
        <f t="shared" si="5"/>
        <v>0</v>
      </c>
      <c r="O58" s="35"/>
      <c r="P58" s="36"/>
      <c r="Q58" s="34">
        <f t="shared" si="6"/>
        <v>0</v>
      </c>
      <c r="R58" s="34">
        <f t="shared" si="7"/>
        <v>0</v>
      </c>
      <c r="S58" s="34">
        <f t="shared" si="8"/>
        <v>0</v>
      </c>
      <c r="T58" s="34">
        <f t="shared" si="9"/>
        <v>0</v>
      </c>
      <c r="U58" s="37"/>
      <c r="V58" s="37"/>
      <c r="W58" s="37"/>
      <c r="X58" s="38"/>
    </row>
    <row r="59" spans="1:24" ht="39" thickBot="1">
      <c r="A59" s="53" t="s">
        <v>810</v>
      </c>
      <c r="B59" s="9">
        <v>15</v>
      </c>
      <c r="C59" s="39" t="s">
        <v>681</v>
      </c>
      <c r="D59" s="39" t="s">
        <v>682</v>
      </c>
      <c r="E59" s="39" t="s">
        <v>810</v>
      </c>
      <c r="F59" s="39" t="s">
        <v>810</v>
      </c>
      <c r="G59" s="39" t="s">
        <v>810</v>
      </c>
      <c r="H59" s="40" t="s">
        <v>814</v>
      </c>
      <c r="I59" s="41">
        <v>100</v>
      </c>
      <c r="J59" s="57"/>
      <c r="K59" s="9">
        <v>1</v>
      </c>
      <c r="L59" s="42"/>
      <c r="M59" s="43"/>
      <c r="N59" s="44">
        <f t="shared" si="5"/>
        <v>0</v>
      </c>
      <c r="O59" s="45"/>
      <c r="P59" s="46"/>
      <c r="Q59" s="44">
        <f t="shared" si="6"/>
        <v>0</v>
      </c>
      <c r="R59" s="44">
        <f t="shared" si="7"/>
        <v>0</v>
      </c>
      <c r="S59" s="44">
        <f t="shared" si="8"/>
        <v>0</v>
      </c>
      <c r="T59" s="44">
        <f t="shared" si="9"/>
        <v>0</v>
      </c>
      <c r="U59" s="47"/>
      <c r="V59" s="47"/>
      <c r="W59" s="47"/>
      <c r="X59" s="48"/>
    </row>
    <row r="60" spans="18:20" ht="13.5" thickBot="1">
      <c r="R60" s="58" t="s">
        <v>819</v>
      </c>
      <c r="S60" s="59">
        <f>SUM(S45:S59)</f>
        <v>0</v>
      </c>
      <c r="T60" s="60">
        <f>SUM(T45:T59)</f>
        <v>0</v>
      </c>
    </row>
    <row r="62" ht="13.5" thickBot="1"/>
    <row r="63" spans="1:24" ht="13.5" thickBot="1">
      <c r="A63" s="49" t="s">
        <v>781</v>
      </c>
      <c r="B63" s="54" t="s">
        <v>862</v>
      </c>
      <c r="C63" s="15" t="s">
        <v>683</v>
      </c>
      <c r="D63" s="15"/>
      <c r="E63" s="15"/>
      <c r="F63" s="15"/>
      <c r="G63" s="15"/>
      <c r="H63" s="15" t="s">
        <v>864</v>
      </c>
      <c r="I63" s="15"/>
      <c r="J63" s="4"/>
      <c r="K63" s="3"/>
      <c r="L63" s="15" t="s">
        <v>684</v>
      </c>
      <c r="M63" s="15"/>
      <c r="N63" s="15"/>
      <c r="O63" s="15"/>
      <c r="P63" s="15"/>
      <c r="Q63" s="15"/>
      <c r="R63" s="15"/>
      <c r="S63" s="15"/>
      <c r="T63" s="15"/>
      <c r="U63" s="15"/>
      <c r="V63" s="15"/>
      <c r="W63" s="15"/>
      <c r="X63" s="4"/>
    </row>
    <row r="64" spans="1:24" ht="51.75" thickBot="1">
      <c r="A64" s="50" t="s">
        <v>786</v>
      </c>
      <c r="B64" s="16" t="s">
        <v>787</v>
      </c>
      <c r="C64" s="17" t="s">
        <v>788</v>
      </c>
      <c r="D64" s="17" t="s">
        <v>789</v>
      </c>
      <c r="E64" s="17" t="s">
        <v>790</v>
      </c>
      <c r="F64" s="17" t="s">
        <v>791</v>
      </c>
      <c r="G64" s="17" t="s">
        <v>792</v>
      </c>
      <c r="H64" s="17" t="s">
        <v>793</v>
      </c>
      <c r="I64" s="17" t="s">
        <v>794</v>
      </c>
      <c r="J64" s="18" t="s">
        <v>795</v>
      </c>
      <c r="K64" s="16" t="s">
        <v>796</v>
      </c>
      <c r="L64" s="17" t="s">
        <v>797</v>
      </c>
      <c r="M64" s="17" t="s">
        <v>798</v>
      </c>
      <c r="N64" s="17" t="s">
        <v>799</v>
      </c>
      <c r="O64" s="17" t="s">
        <v>800</v>
      </c>
      <c r="P64" s="17" t="s">
        <v>801</v>
      </c>
      <c r="Q64" s="17" t="s">
        <v>802</v>
      </c>
      <c r="R64" s="17" t="s">
        <v>803</v>
      </c>
      <c r="S64" s="17" t="s">
        <v>804</v>
      </c>
      <c r="T64" s="17" t="s">
        <v>805</v>
      </c>
      <c r="U64" s="17" t="s">
        <v>806</v>
      </c>
      <c r="V64" s="17" t="s">
        <v>807</v>
      </c>
      <c r="W64" s="17" t="s">
        <v>808</v>
      </c>
      <c r="X64" s="18" t="s">
        <v>809</v>
      </c>
    </row>
    <row r="65" spans="1:24" ht="39" thickBot="1">
      <c r="A65" s="71" t="s">
        <v>810</v>
      </c>
      <c r="B65" s="72">
        <v>1</v>
      </c>
      <c r="C65" s="61" t="s">
        <v>684</v>
      </c>
      <c r="D65" s="61" t="s">
        <v>685</v>
      </c>
      <c r="E65" s="61" t="s">
        <v>686</v>
      </c>
      <c r="F65" s="61" t="s">
        <v>687</v>
      </c>
      <c r="G65" s="61" t="s">
        <v>810</v>
      </c>
      <c r="H65" s="62" t="s">
        <v>814</v>
      </c>
      <c r="I65" s="63">
        <v>500</v>
      </c>
      <c r="J65" s="73"/>
      <c r="K65" s="72">
        <v>1</v>
      </c>
      <c r="L65" s="64"/>
      <c r="M65" s="65"/>
      <c r="N65" s="66">
        <f>IF(M65&gt;0,ROUND(L65/M65,4),0)</f>
        <v>0</v>
      </c>
      <c r="O65" s="67"/>
      <c r="P65" s="68"/>
      <c r="Q65" s="66">
        <f>ROUND(ROUND(N65,4)*(1-O65),4)</f>
        <v>0</v>
      </c>
      <c r="R65" s="66">
        <f>ROUND(ROUND(Q65,4)*(1+P65),4)</f>
        <v>0</v>
      </c>
      <c r="S65" s="66">
        <f>ROUND($I65*Q65,4)</f>
        <v>0</v>
      </c>
      <c r="T65" s="66">
        <f>ROUND($I65*R65,4)</f>
        <v>0</v>
      </c>
      <c r="U65" s="69"/>
      <c r="V65" s="69"/>
      <c r="W65" s="69"/>
      <c r="X65" s="70"/>
    </row>
    <row r="66" spans="18:20" ht="13.5" thickBot="1">
      <c r="R66" s="58" t="s">
        <v>819</v>
      </c>
      <c r="S66" s="59">
        <f>SUM(S65:S65)</f>
        <v>0</v>
      </c>
      <c r="T66" s="60">
        <f>SUM(T65:T65)</f>
        <v>0</v>
      </c>
    </row>
    <row r="68" ht="13.5" thickBot="1"/>
    <row r="69" spans="1:24" ht="13.5" thickBot="1">
      <c r="A69" s="49" t="s">
        <v>781</v>
      </c>
      <c r="B69" s="54" t="s">
        <v>875</v>
      </c>
      <c r="C69" s="15" t="s">
        <v>688</v>
      </c>
      <c r="D69" s="15"/>
      <c r="E69" s="15"/>
      <c r="F69" s="15"/>
      <c r="G69" s="15"/>
      <c r="H69" s="15" t="s">
        <v>784</v>
      </c>
      <c r="I69" s="15"/>
      <c r="J69" s="4"/>
      <c r="K69" s="3"/>
      <c r="L69" s="15" t="s">
        <v>689</v>
      </c>
      <c r="M69" s="15"/>
      <c r="N69" s="15"/>
      <c r="O69" s="15"/>
      <c r="P69" s="15"/>
      <c r="Q69" s="15"/>
      <c r="R69" s="15"/>
      <c r="S69" s="15"/>
      <c r="T69" s="15"/>
      <c r="U69" s="15"/>
      <c r="V69" s="15"/>
      <c r="W69" s="15"/>
      <c r="X69" s="4"/>
    </row>
    <row r="70" spans="1:24" ht="51.75" thickBot="1">
      <c r="A70" s="50" t="s">
        <v>786</v>
      </c>
      <c r="B70" s="16" t="s">
        <v>787</v>
      </c>
      <c r="C70" s="17" t="s">
        <v>788</v>
      </c>
      <c r="D70" s="17" t="s">
        <v>789</v>
      </c>
      <c r="E70" s="17" t="s">
        <v>790</v>
      </c>
      <c r="F70" s="17" t="s">
        <v>791</v>
      </c>
      <c r="G70" s="17" t="s">
        <v>792</v>
      </c>
      <c r="H70" s="17" t="s">
        <v>793</v>
      </c>
      <c r="I70" s="17" t="s">
        <v>794</v>
      </c>
      <c r="J70" s="18" t="s">
        <v>795</v>
      </c>
      <c r="K70" s="16" t="s">
        <v>796</v>
      </c>
      <c r="L70" s="17" t="s">
        <v>797</v>
      </c>
      <c r="M70" s="17" t="s">
        <v>798</v>
      </c>
      <c r="N70" s="17" t="s">
        <v>799</v>
      </c>
      <c r="O70" s="17" t="s">
        <v>800</v>
      </c>
      <c r="P70" s="17" t="s">
        <v>801</v>
      </c>
      <c r="Q70" s="17" t="s">
        <v>802</v>
      </c>
      <c r="R70" s="17" t="s">
        <v>803</v>
      </c>
      <c r="S70" s="17" t="s">
        <v>804</v>
      </c>
      <c r="T70" s="17" t="s">
        <v>805</v>
      </c>
      <c r="U70" s="17" t="s">
        <v>806</v>
      </c>
      <c r="V70" s="17" t="s">
        <v>807</v>
      </c>
      <c r="W70" s="17" t="s">
        <v>808</v>
      </c>
      <c r="X70" s="18" t="s">
        <v>809</v>
      </c>
    </row>
    <row r="71" spans="1:24" ht="38.25">
      <c r="A71" s="51" t="s">
        <v>810</v>
      </c>
      <c r="B71" s="5">
        <v>1</v>
      </c>
      <c r="C71" s="19" t="s">
        <v>690</v>
      </c>
      <c r="D71" s="19" t="s">
        <v>691</v>
      </c>
      <c r="E71" s="19" t="s">
        <v>692</v>
      </c>
      <c r="F71" s="19" t="s">
        <v>810</v>
      </c>
      <c r="G71" s="19" t="s">
        <v>810</v>
      </c>
      <c r="H71" s="20" t="s">
        <v>814</v>
      </c>
      <c r="I71" s="21">
        <v>200</v>
      </c>
      <c r="J71" s="55"/>
      <c r="K71" s="5">
        <v>1</v>
      </c>
      <c r="L71" s="22"/>
      <c r="M71" s="23"/>
      <c r="N71" s="24">
        <f>IF(M71&gt;0,ROUND(L71/M71,4),0)</f>
        <v>0</v>
      </c>
      <c r="O71" s="25"/>
      <c r="P71" s="26"/>
      <c r="Q71" s="24">
        <f>ROUND(ROUND(N71,4)*(1-O71),4)</f>
        <v>0</v>
      </c>
      <c r="R71" s="24">
        <f>ROUND(ROUND(Q71,4)*(1+P71),4)</f>
        <v>0</v>
      </c>
      <c r="S71" s="24">
        <f aca="true" t="shared" si="10" ref="S71:T73">ROUND($I71*Q71,4)</f>
        <v>0</v>
      </c>
      <c r="T71" s="24">
        <f t="shared" si="10"/>
        <v>0</v>
      </c>
      <c r="U71" s="27"/>
      <c r="V71" s="27"/>
      <c r="W71" s="27"/>
      <c r="X71" s="28"/>
    </row>
    <row r="72" spans="1:24" ht="38.25">
      <c r="A72" s="52" t="s">
        <v>810</v>
      </c>
      <c r="B72" s="7">
        <v>2</v>
      </c>
      <c r="C72" s="29" t="s">
        <v>693</v>
      </c>
      <c r="D72" s="29" t="s">
        <v>691</v>
      </c>
      <c r="E72" s="29" t="s">
        <v>694</v>
      </c>
      <c r="F72" s="29" t="s">
        <v>810</v>
      </c>
      <c r="G72" s="29" t="s">
        <v>810</v>
      </c>
      <c r="H72" s="30" t="s">
        <v>814</v>
      </c>
      <c r="I72" s="31">
        <v>2690</v>
      </c>
      <c r="J72" s="56"/>
      <c r="K72" s="7">
        <v>1</v>
      </c>
      <c r="L72" s="32"/>
      <c r="M72" s="33"/>
      <c r="N72" s="34">
        <f>IF(M72&gt;0,ROUND(L72/M72,4),0)</f>
        <v>0</v>
      </c>
      <c r="O72" s="35"/>
      <c r="P72" s="36"/>
      <c r="Q72" s="34">
        <f>ROUND(ROUND(N72,4)*(1-O72),4)</f>
        <v>0</v>
      </c>
      <c r="R72" s="34">
        <f>ROUND(ROUND(Q72,4)*(1+P72),4)</f>
        <v>0</v>
      </c>
      <c r="S72" s="34">
        <f t="shared" si="10"/>
        <v>0</v>
      </c>
      <c r="T72" s="34">
        <f t="shared" si="10"/>
        <v>0</v>
      </c>
      <c r="U72" s="37"/>
      <c r="V72" s="37"/>
      <c r="W72" s="37"/>
      <c r="X72" s="38"/>
    </row>
    <row r="73" spans="1:24" ht="39" thickBot="1">
      <c r="A73" s="53" t="s">
        <v>810</v>
      </c>
      <c r="B73" s="9">
        <v>3</v>
      </c>
      <c r="C73" s="39" t="s">
        <v>695</v>
      </c>
      <c r="D73" s="39" t="s">
        <v>691</v>
      </c>
      <c r="E73" s="39" t="s">
        <v>696</v>
      </c>
      <c r="F73" s="39" t="s">
        <v>810</v>
      </c>
      <c r="G73" s="39" t="s">
        <v>810</v>
      </c>
      <c r="H73" s="40" t="s">
        <v>814</v>
      </c>
      <c r="I73" s="41">
        <v>2400</v>
      </c>
      <c r="J73" s="57"/>
      <c r="K73" s="9">
        <v>1</v>
      </c>
      <c r="L73" s="42"/>
      <c r="M73" s="43"/>
      <c r="N73" s="44">
        <f>IF(M73&gt;0,ROUND(L73/M73,4),0)</f>
        <v>0</v>
      </c>
      <c r="O73" s="45"/>
      <c r="P73" s="46"/>
      <c r="Q73" s="44">
        <f>ROUND(ROUND(N73,4)*(1-O73),4)</f>
        <v>0</v>
      </c>
      <c r="R73" s="44">
        <f>ROUND(ROUND(Q73,4)*(1+P73),4)</f>
        <v>0</v>
      </c>
      <c r="S73" s="44">
        <f t="shared" si="10"/>
        <v>0</v>
      </c>
      <c r="T73" s="44">
        <f t="shared" si="10"/>
        <v>0</v>
      </c>
      <c r="U73" s="47"/>
      <c r="V73" s="47"/>
      <c r="W73" s="47"/>
      <c r="X73" s="48"/>
    </row>
    <row r="74" spans="18:20" ht="13.5" thickBot="1">
      <c r="R74" s="58" t="s">
        <v>819</v>
      </c>
      <c r="S74" s="59">
        <f>SUM(S71:S73)</f>
        <v>0</v>
      </c>
      <c r="T74" s="60">
        <f>SUM(T71:T73)</f>
        <v>0</v>
      </c>
    </row>
    <row r="76" ht="13.5" thickBot="1"/>
    <row r="77" spans="1:24" ht="13.5" thickBot="1">
      <c r="A77" s="49" t="s">
        <v>781</v>
      </c>
      <c r="B77" s="54" t="s">
        <v>893</v>
      </c>
      <c r="C77" s="15" t="s">
        <v>697</v>
      </c>
      <c r="D77" s="15"/>
      <c r="E77" s="15"/>
      <c r="F77" s="15"/>
      <c r="G77" s="15"/>
      <c r="H77" s="15" t="s">
        <v>864</v>
      </c>
      <c r="I77" s="15"/>
      <c r="J77" s="4"/>
      <c r="K77" s="3"/>
      <c r="L77" s="15" t="s">
        <v>698</v>
      </c>
      <c r="M77" s="15"/>
      <c r="N77" s="15"/>
      <c r="O77" s="15"/>
      <c r="P77" s="15"/>
      <c r="Q77" s="15"/>
      <c r="R77" s="15"/>
      <c r="S77" s="15"/>
      <c r="T77" s="15"/>
      <c r="U77" s="15"/>
      <c r="V77" s="15"/>
      <c r="W77" s="15"/>
      <c r="X77" s="4"/>
    </row>
    <row r="78" spans="1:24" ht="51.75" thickBot="1">
      <c r="A78" s="50" t="s">
        <v>786</v>
      </c>
      <c r="B78" s="16" t="s">
        <v>787</v>
      </c>
      <c r="C78" s="17" t="s">
        <v>788</v>
      </c>
      <c r="D78" s="17" t="s">
        <v>789</v>
      </c>
      <c r="E78" s="17" t="s">
        <v>790</v>
      </c>
      <c r="F78" s="17" t="s">
        <v>791</v>
      </c>
      <c r="G78" s="17" t="s">
        <v>792</v>
      </c>
      <c r="H78" s="17" t="s">
        <v>793</v>
      </c>
      <c r="I78" s="17" t="s">
        <v>794</v>
      </c>
      <c r="J78" s="18" t="s">
        <v>795</v>
      </c>
      <c r="K78" s="16" t="s">
        <v>796</v>
      </c>
      <c r="L78" s="17" t="s">
        <v>797</v>
      </c>
      <c r="M78" s="17" t="s">
        <v>798</v>
      </c>
      <c r="N78" s="17" t="s">
        <v>799</v>
      </c>
      <c r="O78" s="17" t="s">
        <v>800</v>
      </c>
      <c r="P78" s="17" t="s">
        <v>801</v>
      </c>
      <c r="Q78" s="17" t="s">
        <v>802</v>
      </c>
      <c r="R78" s="17" t="s">
        <v>803</v>
      </c>
      <c r="S78" s="17" t="s">
        <v>804</v>
      </c>
      <c r="T78" s="17" t="s">
        <v>805</v>
      </c>
      <c r="U78" s="17" t="s">
        <v>806</v>
      </c>
      <c r="V78" s="17" t="s">
        <v>807</v>
      </c>
      <c r="W78" s="17" t="s">
        <v>808</v>
      </c>
      <c r="X78" s="18" t="s">
        <v>809</v>
      </c>
    </row>
    <row r="79" spans="1:24" ht="39" thickBot="1">
      <c r="A79" s="71" t="s">
        <v>810</v>
      </c>
      <c r="B79" s="72">
        <v>1</v>
      </c>
      <c r="C79" s="61" t="s">
        <v>699</v>
      </c>
      <c r="D79" s="61" t="s">
        <v>700</v>
      </c>
      <c r="E79" s="61" t="s">
        <v>701</v>
      </c>
      <c r="F79" s="61" t="s">
        <v>810</v>
      </c>
      <c r="G79" s="61" t="s">
        <v>810</v>
      </c>
      <c r="H79" s="62" t="s">
        <v>814</v>
      </c>
      <c r="I79" s="63">
        <v>200</v>
      </c>
      <c r="J79" s="73"/>
      <c r="K79" s="72">
        <v>1</v>
      </c>
      <c r="L79" s="64"/>
      <c r="M79" s="65"/>
      <c r="N79" s="66">
        <f>IF(M79&gt;0,ROUND(L79/M79,4),0)</f>
        <v>0</v>
      </c>
      <c r="O79" s="67"/>
      <c r="P79" s="68"/>
      <c r="Q79" s="66">
        <f>ROUND(ROUND(N79,4)*(1-O79),4)</f>
        <v>0</v>
      </c>
      <c r="R79" s="66">
        <f>ROUND(ROUND(Q79,4)*(1+P79),4)</f>
        <v>0</v>
      </c>
      <c r="S79" s="66">
        <f>ROUND($I79*Q79,4)</f>
        <v>0</v>
      </c>
      <c r="T79" s="66">
        <f>ROUND($I79*R79,4)</f>
        <v>0</v>
      </c>
      <c r="U79" s="69"/>
      <c r="V79" s="69"/>
      <c r="W79" s="69"/>
      <c r="X79" s="70"/>
    </row>
    <row r="80" spans="18:20" ht="13.5" thickBot="1">
      <c r="R80" s="58" t="s">
        <v>819</v>
      </c>
      <c r="S80" s="59">
        <f>SUM(S79:S79)</f>
        <v>0</v>
      </c>
      <c r="T80" s="60">
        <f>SUM(T79:T79)</f>
        <v>0</v>
      </c>
    </row>
    <row r="82" ht="13.5" thickBot="1"/>
    <row r="83" spans="1:24" ht="13.5" thickBot="1">
      <c r="A83" s="49" t="s">
        <v>781</v>
      </c>
      <c r="B83" s="54" t="s">
        <v>908</v>
      </c>
      <c r="C83" s="15" t="s">
        <v>702</v>
      </c>
      <c r="D83" s="15"/>
      <c r="E83" s="15"/>
      <c r="F83" s="15"/>
      <c r="G83" s="15"/>
      <c r="H83" s="15" t="s">
        <v>864</v>
      </c>
      <c r="I83" s="15"/>
      <c r="J83" s="4"/>
      <c r="K83" s="3"/>
      <c r="L83" s="15" t="s">
        <v>703</v>
      </c>
      <c r="M83" s="15"/>
      <c r="N83" s="15"/>
      <c r="O83" s="15"/>
      <c r="P83" s="15"/>
      <c r="Q83" s="15"/>
      <c r="R83" s="15"/>
      <c r="S83" s="15"/>
      <c r="T83" s="15"/>
      <c r="U83" s="15"/>
      <c r="V83" s="15"/>
      <c r="W83" s="15"/>
      <c r="X83" s="4"/>
    </row>
    <row r="84" spans="1:24" ht="51.75" thickBot="1">
      <c r="A84" s="50" t="s">
        <v>786</v>
      </c>
      <c r="B84" s="16" t="s">
        <v>787</v>
      </c>
      <c r="C84" s="17" t="s">
        <v>788</v>
      </c>
      <c r="D84" s="17" t="s">
        <v>789</v>
      </c>
      <c r="E84" s="17" t="s">
        <v>790</v>
      </c>
      <c r="F84" s="17" t="s">
        <v>791</v>
      </c>
      <c r="G84" s="17" t="s">
        <v>792</v>
      </c>
      <c r="H84" s="17" t="s">
        <v>793</v>
      </c>
      <c r="I84" s="17" t="s">
        <v>794</v>
      </c>
      <c r="J84" s="18" t="s">
        <v>795</v>
      </c>
      <c r="K84" s="16" t="s">
        <v>796</v>
      </c>
      <c r="L84" s="17" t="s">
        <v>797</v>
      </c>
      <c r="M84" s="17" t="s">
        <v>798</v>
      </c>
      <c r="N84" s="17" t="s">
        <v>799</v>
      </c>
      <c r="O84" s="17" t="s">
        <v>800</v>
      </c>
      <c r="P84" s="17" t="s">
        <v>801</v>
      </c>
      <c r="Q84" s="17" t="s">
        <v>802</v>
      </c>
      <c r="R84" s="17" t="s">
        <v>803</v>
      </c>
      <c r="S84" s="17" t="s">
        <v>804</v>
      </c>
      <c r="T84" s="17" t="s">
        <v>805</v>
      </c>
      <c r="U84" s="17" t="s">
        <v>806</v>
      </c>
      <c r="V84" s="17" t="s">
        <v>807</v>
      </c>
      <c r="W84" s="17" t="s">
        <v>808</v>
      </c>
      <c r="X84" s="18" t="s">
        <v>809</v>
      </c>
    </row>
    <row r="85" spans="1:24" ht="39" thickBot="1">
      <c r="A85" s="71" t="s">
        <v>810</v>
      </c>
      <c r="B85" s="72">
        <v>1</v>
      </c>
      <c r="C85" s="61" t="s">
        <v>703</v>
      </c>
      <c r="D85" s="61" t="s">
        <v>810</v>
      </c>
      <c r="E85" s="61" t="s">
        <v>704</v>
      </c>
      <c r="F85" s="61" t="s">
        <v>810</v>
      </c>
      <c r="G85" s="61" t="s">
        <v>810</v>
      </c>
      <c r="H85" s="62" t="s">
        <v>814</v>
      </c>
      <c r="I85" s="63">
        <v>25</v>
      </c>
      <c r="J85" s="73"/>
      <c r="K85" s="72">
        <v>1</v>
      </c>
      <c r="L85" s="64"/>
      <c r="M85" s="65"/>
      <c r="N85" s="66">
        <f>IF(M85&gt;0,ROUND(L85/M85,4),0)</f>
        <v>0</v>
      </c>
      <c r="O85" s="67"/>
      <c r="P85" s="68"/>
      <c r="Q85" s="66">
        <f>ROUND(ROUND(N85,4)*(1-O85),4)</f>
        <v>0</v>
      </c>
      <c r="R85" s="66">
        <f>ROUND(ROUND(Q85,4)*(1+P85),4)</f>
        <v>0</v>
      </c>
      <c r="S85" s="66">
        <f>ROUND($I85*Q85,4)</f>
        <v>0</v>
      </c>
      <c r="T85" s="66">
        <f>ROUND($I85*R85,4)</f>
        <v>0</v>
      </c>
      <c r="U85" s="69"/>
      <c r="V85" s="69"/>
      <c r="W85" s="69"/>
      <c r="X85" s="70"/>
    </row>
    <row r="86" spans="18:20" ht="13.5" thickBot="1">
      <c r="R86" s="58" t="s">
        <v>819</v>
      </c>
      <c r="S86" s="59">
        <f>SUM(S85:S85)</f>
        <v>0</v>
      </c>
      <c r="T86" s="60">
        <f>SUM(T85:T85)</f>
        <v>0</v>
      </c>
    </row>
    <row r="88" ht="13.5" thickBot="1"/>
    <row r="89" spans="1:24" ht="13.5" thickBot="1">
      <c r="A89" s="49" t="s">
        <v>781</v>
      </c>
      <c r="B89" s="54" t="s">
        <v>921</v>
      </c>
      <c r="C89" s="15" t="s">
        <v>705</v>
      </c>
      <c r="D89" s="15"/>
      <c r="E89" s="15"/>
      <c r="F89" s="15"/>
      <c r="G89" s="15"/>
      <c r="H89" s="15" t="s">
        <v>864</v>
      </c>
      <c r="I89" s="15"/>
      <c r="J89" s="4"/>
      <c r="K89" s="3"/>
      <c r="L89" s="15" t="s">
        <v>706</v>
      </c>
      <c r="M89" s="15"/>
      <c r="N89" s="15"/>
      <c r="O89" s="15"/>
      <c r="P89" s="15"/>
      <c r="Q89" s="15"/>
      <c r="R89" s="15"/>
      <c r="S89" s="15"/>
      <c r="T89" s="15"/>
      <c r="U89" s="15"/>
      <c r="V89" s="15"/>
      <c r="W89" s="15"/>
      <c r="X89" s="4"/>
    </row>
    <row r="90" spans="1:24" ht="51.75" thickBot="1">
      <c r="A90" s="50" t="s">
        <v>786</v>
      </c>
      <c r="B90" s="16" t="s">
        <v>787</v>
      </c>
      <c r="C90" s="17" t="s">
        <v>788</v>
      </c>
      <c r="D90" s="17" t="s">
        <v>789</v>
      </c>
      <c r="E90" s="17" t="s">
        <v>790</v>
      </c>
      <c r="F90" s="17" t="s">
        <v>791</v>
      </c>
      <c r="G90" s="17" t="s">
        <v>792</v>
      </c>
      <c r="H90" s="17" t="s">
        <v>793</v>
      </c>
      <c r="I90" s="17" t="s">
        <v>794</v>
      </c>
      <c r="J90" s="18" t="s">
        <v>795</v>
      </c>
      <c r="K90" s="16" t="s">
        <v>796</v>
      </c>
      <c r="L90" s="17" t="s">
        <v>797</v>
      </c>
      <c r="M90" s="17" t="s">
        <v>798</v>
      </c>
      <c r="N90" s="17" t="s">
        <v>799</v>
      </c>
      <c r="O90" s="17" t="s">
        <v>800</v>
      </c>
      <c r="P90" s="17" t="s">
        <v>801</v>
      </c>
      <c r="Q90" s="17" t="s">
        <v>802</v>
      </c>
      <c r="R90" s="17" t="s">
        <v>803</v>
      </c>
      <c r="S90" s="17" t="s">
        <v>804</v>
      </c>
      <c r="T90" s="17" t="s">
        <v>805</v>
      </c>
      <c r="U90" s="17" t="s">
        <v>806</v>
      </c>
      <c r="V90" s="17" t="s">
        <v>807</v>
      </c>
      <c r="W90" s="17" t="s">
        <v>808</v>
      </c>
      <c r="X90" s="18" t="s">
        <v>809</v>
      </c>
    </row>
    <row r="91" spans="1:24" ht="51.75" thickBot="1">
      <c r="A91" s="71" t="s">
        <v>810</v>
      </c>
      <c r="B91" s="72">
        <v>1</v>
      </c>
      <c r="C91" s="61" t="s">
        <v>707</v>
      </c>
      <c r="D91" s="61" t="s">
        <v>708</v>
      </c>
      <c r="E91" s="61" t="s">
        <v>709</v>
      </c>
      <c r="F91" s="61" t="s">
        <v>810</v>
      </c>
      <c r="G91" s="61" t="s">
        <v>810</v>
      </c>
      <c r="H91" s="62" t="s">
        <v>814</v>
      </c>
      <c r="I91" s="63">
        <v>100</v>
      </c>
      <c r="J91" s="73"/>
      <c r="K91" s="72">
        <v>1</v>
      </c>
      <c r="L91" s="64"/>
      <c r="M91" s="65"/>
      <c r="N91" s="66">
        <f>IF(M91&gt;0,ROUND(L91/M91,4),0)</f>
        <v>0</v>
      </c>
      <c r="O91" s="67"/>
      <c r="P91" s="68"/>
      <c r="Q91" s="66">
        <f>ROUND(ROUND(N91,4)*(1-O91),4)</f>
        <v>0</v>
      </c>
      <c r="R91" s="66">
        <f>ROUND(ROUND(Q91,4)*(1+P91),4)</f>
        <v>0</v>
      </c>
      <c r="S91" s="66">
        <f>ROUND($I91*Q91,4)</f>
        <v>0</v>
      </c>
      <c r="T91" s="66">
        <f>ROUND($I91*R91,4)</f>
        <v>0</v>
      </c>
      <c r="U91" s="69"/>
      <c r="V91" s="69"/>
      <c r="W91" s="69"/>
      <c r="X91" s="70"/>
    </row>
    <row r="92" spans="18:20" ht="13.5" thickBot="1">
      <c r="R92" s="58" t="s">
        <v>819</v>
      </c>
      <c r="S92" s="59">
        <f>SUM(S91:S91)</f>
        <v>0</v>
      </c>
      <c r="T92" s="60">
        <f>SUM(T91:T91)</f>
        <v>0</v>
      </c>
    </row>
    <row r="94" ht="13.5" thickBot="1"/>
    <row r="95" spans="1:24" ht="13.5" thickBot="1">
      <c r="A95" s="49" t="s">
        <v>781</v>
      </c>
      <c r="B95" s="54" t="s">
        <v>5</v>
      </c>
      <c r="C95" s="15" t="s">
        <v>710</v>
      </c>
      <c r="D95" s="15"/>
      <c r="E95" s="15"/>
      <c r="F95" s="15"/>
      <c r="G95" s="15"/>
      <c r="H95" s="15" t="s">
        <v>784</v>
      </c>
      <c r="I95" s="15"/>
      <c r="J95" s="4"/>
      <c r="K95" s="3"/>
      <c r="L95" s="15" t="s">
        <v>711</v>
      </c>
      <c r="M95" s="15"/>
      <c r="N95" s="15"/>
      <c r="O95" s="15"/>
      <c r="P95" s="15"/>
      <c r="Q95" s="15"/>
      <c r="R95" s="15"/>
      <c r="S95" s="15"/>
      <c r="T95" s="15"/>
      <c r="U95" s="15"/>
      <c r="V95" s="15"/>
      <c r="W95" s="15"/>
      <c r="X95" s="4"/>
    </row>
    <row r="96" spans="1:24" ht="51.75" thickBot="1">
      <c r="A96" s="50" t="s">
        <v>786</v>
      </c>
      <c r="B96" s="16" t="s">
        <v>787</v>
      </c>
      <c r="C96" s="17" t="s">
        <v>788</v>
      </c>
      <c r="D96" s="17" t="s">
        <v>789</v>
      </c>
      <c r="E96" s="17" t="s">
        <v>790</v>
      </c>
      <c r="F96" s="17" t="s">
        <v>791</v>
      </c>
      <c r="G96" s="17" t="s">
        <v>792</v>
      </c>
      <c r="H96" s="17" t="s">
        <v>793</v>
      </c>
      <c r="I96" s="17" t="s">
        <v>794</v>
      </c>
      <c r="J96" s="18" t="s">
        <v>795</v>
      </c>
      <c r="K96" s="16" t="s">
        <v>796</v>
      </c>
      <c r="L96" s="17" t="s">
        <v>797</v>
      </c>
      <c r="M96" s="17" t="s">
        <v>798</v>
      </c>
      <c r="N96" s="17" t="s">
        <v>799</v>
      </c>
      <c r="O96" s="17" t="s">
        <v>800</v>
      </c>
      <c r="P96" s="17" t="s">
        <v>801</v>
      </c>
      <c r="Q96" s="17" t="s">
        <v>802</v>
      </c>
      <c r="R96" s="17" t="s">
        <v>803</v>
      </c>
      <c r="S96" s="17" t="s">
        <v>804</v>
      </c>
      <c r="T96" s="17" t="s">
        <v>805</v>
      </c>
      <c r="U96" s="17" t="s">
        <v>806</v>
      </c>
      <c r="V96" s="17" t="s">
        <v>807</v>
      </c>
      <c r="W96" s="17" t="s">
        <v>808</v>
      </c>
      <c r="X96" s="18" t="s">
        <v>809</v>
      </c>
    </row>
    <row r="97" spans="1:24" ht="38.25">
      <c r="A97" s="51" t="s">
        <v>810</v>
      </c>
      <c r="B97" s="5">
        <v>1</v>
      </c>
      <c r="C97" s="19" t="s">
        <v>712</v>
      </c>
      <c r="D97" s="19" t="s">
        <v>713</v>
      </c>
      <c r="E97" s="19" t="s">
        <v>714</v>
      </c>
      <c r="F97" s="19" t="s">
        <v>810</v>
      </c>
      <c r="G97" s="19" t="s">
        <v>810</v>
      </c>
      <c r="H97" s="20" t="s">
        <v>814</v>
      </c>
      <c r="I97" s="21">
        <v>24</v>
      </c>
      <c r="J97" s="55"/>
      <c r="K97" s="5">
        <v>1</v>
      </c>
      <c r="L97" s="22"/>
      <c r="M97" s="23"/>
      <c r="N97" s="24">
        <f>IF(M97&gt;0,ROUND(L97/M97,4),0)</f>
        <v>0</v>
      </c>
      <c r="O97" s="25"/>
      <c r="P97" s="26"/>
      <c r="Q97" s="24">
        <f>ROUND(ROUND(N97,4)*(1-O97),4)</f>
        <v>0</v>
      </c>
      <c r="R97" s="24">
        <f>ROUND(ROUND(Q97,4)*(1+P97),4)</f>
        <v>0</v>
      </c>
      <c r="S97" s="24">
        <f>ROUND($I97*Q97,4)</f>
        <v>0</v>
      </c>
      <c r="T97" s="24">
        <f>ROUND($I97*R97,4)</f>
        <v>0</v>
      </c>
      <c r="U97" s="27"/>
      <c r="V97" s="27"/>
      <c r="W97" s="27"/>
      <c r="X97" s="28"/>
    </row>
    <row r="98" spans="1:24" ht="39" thickBot="1">
      <c r="A98" s="53" t="s">
        <v>810</v>
      </c>
      <c r="B98" s="9">
        <v>2</v>
      </c>
      <c r="C98" s="39" t="s">
        <v>715</v>
      </c>
      <c r="D98" s="39" t="s">
        <v>716</v>
      </c>
      <c r="E98" s="39" t="s">
        <v>717</v>
      </c>
      <c r="F98" s="39" t="s">
        <v>810</v>
      </c>
      <c r="G98" s="39" t="s">
        <v>810</v>
      </c>
      <c r="H98" s="40" t="s">
        <v>814</v>
      </c>
      <c r="I98" s="41">
        <v>20</v>
      </c>
      <c r="J98" s="57"/>
      <c r="K98" s="9">
        <v>1</v>
      </c>
      <c r="L98" s="42"/>
      <c r="M98" s="43"/>
      <c r="N98" s="44">
        <f>IF(M98&gt;0,ROUND(L98/M98,4),0)</f>
        <v>0</v>
      </c>
      <c r="O98" s="45"/>
      <c r="P98" s="46"/>
      <c r="Q98" s="44">
        <f>ROUND(ROUND(N98,4)*(1-O98),4)</f>
        <v>0</v>
      </c>
      <c r="R98" s="44">
        <f>ROUND(ROUND(Q98,4)*(1+P98),4)</f>
        <v>0</v>
      </c>
      <c r="S98" s="44">
        <f>ROUND($I98*Q98,4)</f>
        <v>0</v>
      </c>
      <c r="T98" s="44">
        <f>ROUND($I98*R98,4)</f>
        <v>0</v>
      </c>
      <c r="U98" s="47"/>
      <c r="V98" s="47"/>
      <c r="W98" s="47"/>
      <c r="X98" s="48"/>
    </row>
    <row r="99" spans="18:20" ht="13.5" thickBot="1">
      <c r="R99" s="58" t="s">
        <v>819</v>
      </c>
      <c r="S99" s="59">
        <f>SUM(S97:S98)</f>
        <v>0</v>
      </c>
      <c r="T99" s="60">
        <f>SUM(T97:T98)</f>
        <v>0</v>
      </c>
    </row>
    <row r="101" ht="13.5" thickBot="1"/>
    <row r="102" spans="1:24" ht="13.5" thickBot="1">
      <c r="A102" s="49" t="s">
        <v>781</v>
      </c>
      <c r="B102" s="54" t="s">
        <v>15</v>
      </c>
      <c r="C102" s="15" t="s">
        <v>718</v>
      </c>
      <c r="D102" s="15"/>
      <c r="E102" s="15"/>
      <c r="F102" s="15"/>
      <c r="G102" s="15"/>
      <c r="H102" s="15" t="s">
        <v>784</v>
      </c>
      <c r="I102" s="15"/>
      <c r="J102" s="4"/>
      <c r="K102" s="3"/>
      <c r="L102" s="15" t="s">
        <v>719</v>
      </c>
      <c r="M102" s="15"/>
      <c r="N102" s="15"/>
      <c r="O102" s="15"/>
      <c r="P102" s="15"/>
      <c r="Q102" s="15"/>
      <c r="R102" s="15"/>
      <c r="S102" s="15"/>
      <c r="T102" s="15"/>
      <c r="U102" s="15"/>
      <c r="V102" s="15"/>
      <c r="W102" s="15"/>
      <c r="X102" s="4"/>
    </row>
    <row r="103" spans="1:24" ht="51.75" thickBot="1">
      <c r="A103" s="50" t="s">
        <v>786</v>
      </c>
      <c r="B103" s="16" t="s">
        <v>787</v>
      </c>
      <c r="C103" s="17" t="s">
        <v>788</v>
      </c>
      <c r="D103" s="17" t="s">
        <v>789</v>
      </c>
      <c r="E103" s="17" t="s">
        <v>790</v>
      </c>
      <c r="F103" s="17" t="s">
        <v>791</v>
      </c>
      <c r="G103" s="17" t="s">
        <v>792</v>
      </c>
      <c r="H103" s="17" t="s">
        <v>793</v>
      </c>
      <c r="I103" s="17" t="s">
        <v>794</v>
      </c>
      <c r="J103" s="18" t="s">
        <v>795</v>
      </c>
      <c r="K103" s="16" t="s">
        <v>796</v>
      </c>
      <c r="L103" s="17" t="s">
        <v>797</v>
      </c>
      <c r="M103" s="17" t="s">
        <v>798</v>
      </c>
      <c r="N103" s="17" t="s">
        <v>799</v>
      </c>
      <c r="O103" s="17" t="s">
        <v>800</v>
      </c>
      <c r="P103" s="17" t="s">
        <v>801</v>
      </c>
      <c r="Q103" s="17" t="s">
        <v>802</v>
      </c>
      <c r="R103" s="17" t="s">
        <v>803</v>
      </c>
      <c r="S103" s="17" t="s">
        <v>804</v>
      </c>
      <c r="T103" s="17" t="s">
        <v>805</v>
      </c>
      <c r="U103" s="17" t="s">
        <v>806</v>
      </c>
      <c r="V103" s="17" t="s">
        <v>807</v>
      </c>
      <c r="W103" s="17" t="s">
        <v>808</v>
      </c>
      <c r="X103" s="18" t="s">
        <v>809</v>
      </c>
    </row>
    <row r="104" spans="1:24" ht="38.25">
      <c r="A104" s="51" t="s">
        <v>810</v>
      </c>
      <c r="B104" s="5">
        <v>1</v>
      </c>
      <c r="C104" s="19" t="s">
        <v>720</v>
      </c>
      <c r="D104" s="19" t="s">
        <v>721</v>
      </c>
      <c r="E104" s="19" t="s">
        <v>722</v>
      </c>
      <c r="F104" s="19" t="s">
        <v>810</v>
      </c>
      <c r="G104" s="19" t="s">
        <v>810</v>
      </c>
      <c r="H104" s="20" t="s">
        <v>814</v>
      </c>
      <c r="I104" s="21">
        <v>730</v>
      </c>
      <c r="J104" s="55"/>
      <c r="K104" s="5">
        <v>1</v>
      </c>
      <c r="L104" s="22"/>
      <c r="M104" s="23"/>
      <c r="N104" s="24">
        <f>IF(M104&gt;0,ROUND(L104/M104,4),0)</f>
        <v>0</v>
      </c>
      <c r="O104" s="25"/>
      <c r="P104" s="26"/>
      <c r="Q104" s="24">
        <f>ROUND(ROUND(N104,4)*(1-O104),4)</f>
        <v>0</v>
      </c>
      <c r="R104" s="24">
        <f>ROUND(ROUND(Q104,4)*(1+P104),4)</f>
        <v>0</v>
      </c>
      <c r="S104" s="24">
        <f aca="true" t="shared" si="11" ref="S104:T106">ROUND($I104*Q104,4)</f>
        <v>0</v>
      </c>
      <c r="T104" s="24">
        <f t="shared" si="11"/>
        <v>0</v>
      </c>
      <c r="U104" s="27"/>
      <c r="V104" s="27"/>
      <c r="W104" s="27"/>
      <c r="X104" s="28"/>
    </row>
    <row r="105" spans="1:24" ht="38.25">
      <c r="A105" s="52" t="s">
        <v>810</v>
      </c>
      <c r="B105" s="7">
        <v>2</v>
      </c>
      <c r="C105" s="29" t="s">
        <v>723</v>
      </c>
      <c r="D105" s="29" t="s">
        <v>721</v>
      </c>
      <c r="E105" s="29" t="s">
        <v>724</v>
      </c>
      <c r="F105" s="29" t="s">
        <v>810</v>
      </c>
      <c r="G105" s="29" t="s">
        <v>810</v>
      </c>
      <c r="H105" s="30" t="s">
        <v>814</v>
      </c>
      <c r="I105" s="31">
        <v>500</v>
      </c>
      <c r="J105" s="56"/>
      <c r="K105" s="7">
        <v>1</v>
      </c>
      <c r="L105" s="32"/>
      <c r="M105" s="33"/>
      <c r="N105" s="34">
        <f>IF(M105&gt;0,ROUND(L105/M105,4),0)</f>
        <v>0</v>
      </c>
      <c r="O105" s="35"/>
      <c r="P105" s="36"/>
      <c r="Q105" s="34">
        <f>ROUND(ROUND(N105,4)*(1-O105),4)</f>
        <v>0</v>
      </c>
      <c r="R105" s="34">
        <f>ROUND(ROUND(Q105,4)*(1+P105),4)</f>
        <v>0</v>
      </c>
      <c r="S105" s="34">
        <f t="shared" si="11"/>
        <v>0</v>
      </c>
      <c r="T105" s="34">
        <f t="shared" si="11"/>
        <v>0</v>
      </c>
      <c r="U105" s="37"/>
      <c r="V105" s="37"/>
      <c r="W105" s="37"/>
      <c r="X105" s="38"/>
    </row>
    <row r="106" spans="1:24" ht="39" thickBot="1">
      <c r="A106" s="53" t="s">
        <v>810</v>
      </c>
      <c r="B106" s="9">
        <v>3</v>
      </c>
      <c r="C106" s="39" t="s">
        <v>725</v>
      </c>
      <c r="D106" s="39" t="s">
        <v>721</v>
      </c>
      <c r="E106" s="39" t="s">
        <v>726</v>
      </c>
      <c r="F106" s="39" t="s">
        <v>810</v>
      </c>
      <c r="G106" s="39" t="s">
        <v>810</v>
      </c>
      <c r="H106" s="40" t="s">
        <v>814</v>
      </c>
      <c r="I106" s="41">
        <v>300</v>
      </c>
      <c r="J106" s="57"/>
      <c r="K106" s="9">
        <v>1</v>
      </c>
      <c r="L106" s="42"/>
      <c r="M106" s="43"/>
      <c r="N106" s="44">
        <f>IF(M106&gt;0,ROUND(L106/M106,4),0)</f>
        <v>0</v>
      </c>
      <c r="O106" s="45"/>
      <c r="P106" s="46"/>
      <c r="Q106" s="44">
        <f>ROUND(ROUND(N106,4)*(1-O106),4)</f>
        <v>0</v>
      </c>
      <c r="R106" s="44">
        <f>ROUND(ROUND(Q106,4)*(1+P106),4)</f>
        <v>0</v>
      </c>
      <c r="S106" s="44">
        <f t="shared" si="11"/>
        <v>0</v>
      </c>
      <c r="T106" s="44">
        <f t="shared" si="11"/>
        <v>0</v>
      </c>
      <c r="U106" s="47"/>
      <c r="V106" s="47"/>
      <c r="W106" s="47"/>
      <c r="X106" s="48"/>
    </row>
    <row r="107" spans="18:20" ht="13.5" thickBot="1">
      <c r="R107" s="58" t="s">
        <v>819</v>
      </c>
      <c r="S107" s="59">
        <f>SUM(S104:S106)</f>
        <v>0</v>
      </c>
      <c r="T107" s="60">
        <f>SUM(T104:T106)</f>
        <v>0</v>
      </c>
    </row>
    <row r="109" ht="13.5" thickBot="1"/>
    <row r="110" spans="1:24" ht="13.5" thickBot="1">
      <c r="A110" s="49" t="s">
        <v>781</v>
      </c>
      <c r="B110" s="54" t="s">
        <v>20</v>
      </c>
      <c r="C110" s="15" t="s">
        <v>727</v>
      </c>
      <c r="D110" s="15"/>
      <c r="E110" s="15"/>
      <c r="F110" s="15"/>
      <c r="G110" s="15"/>
      <c r="H110" s="15" t="s">
        <v>784</v>
      </c>
      <c r="I110" s="15"/>
      <c r="J110" s="4"/>
      <c r="K110" s="3"/>
      <c r="L110" s="15" t="s">
        <v>728</v>
      </c>
      <c r="M110" s="15"/>
      <c r="N110" s="15"/>
      <c r="O110" s="15"/>
      <c r="P110" s="15"/>
      <c r="Q110" s="15"/>
      <c r="R110" s="15"/>
      <c r="S110" s="15"/>
      <c r="T110" s="15"/>
      <c r="U110" s="15"/>
      <c r="V110" s="15"/>
      <c r="W110" s="15"/>
      <c r="X110" s="4"/>
    </row>
    <row r="111" spans="1:24" ht="51.75" thickBot="1">
      <c r="A111" s="50" t="s">
        <v>786</v>
      </c>
      <c r="B111" s="16" t="s">
        <v>787</v>
      </c>
      <c r="C111" s="17" t="s">
        <v>788</v>
      </c>
      <c r="D111" s="17" t="s">
        <v>789</v>
      </c>
      <c r="E111" s="17" t="s">
        <v>790</v>
      </c>
      <c r="F111" s="17" t="s">
        <v>791</v>
      </c>
      <c r="G111" s="17" t="s">
        <v>792</v>
      </c>
      <c r="H111" s="17" t="s">
        <v>793</v>
      </c>
      <c r="I111" s="17" t="s">
        <v>794</v>
      </c>
      <c r="J111" s="18" t="s">
        <v>795</v>
      </c>
      <c r="K111" s="16" t="s">
        <v>796</v>
      </c>
      <c r="L111" s="17" t="s">
        <v>797</v>
      </c>
      <c r="M111" s="17" t="s">
        <v>798</v>
      </c>
      <c r="N111" s="17" t="s">
        <v>799</v>
      </c>
      <c r="O111" s="17" t="s">
        <v>800</v>
      </c>
      <c r="P111" s="17" t="s">
        <v>801</v>
      </c>
      <c r="Q111" s="17" t="s">
        <v>802</v>
      </c>
      <c r="R111" s="17" t="s">
        <v>803</v>
      </c>
      <c r="S111" s="17" t="s">
        <v>804</v>
      </c>
      <c r="T111" s="17" t="s">
        <v>805</v>
      </c>
      <c r="U111" s="17" t="s">
        <v>806</v>
      </c>
      <c r="V111" s="17" t="s">
        <v>807</v>
      </c>
      <c r="W111" s="17" t="s">
        <v>808</v>
      </c>
      <c r="X111" s="18" t="s">
        <v>809</v>
      </c>
    </row>
    <row r="112" spans="1:24" ht="25.5">
      <c r="A112" s="51" t="s">
        <v>810</v>
      </c>
      <c r="B112" s="5">
        <v>1</v>
      </c>
      <c r="C112" s="19" t="s">
        <v>729</v>
      </c>
      <c r="D112" s="19" t="s">
        <v>730</v>
      </c>
      <c r="E112" s="19" t="s">
        <v>731</v>
      </c>
      <c r="F112" s="19" t="s">
        <v>810</v>
      </c>
      <c r="G112" s="19" t="s">
        <v>810</v>
      </c>
      <c r="H112" s="20" t="s">
        <v>814</v>
      </c>
      <c r="I112" s="21">
        <v>26</v>
      </c>
      <c r="J112" s="55"/>
      <c r="K112" s="5">
        <v>1</v>
      </c>
      <c r="L112" s="22"/>
      <c r="M112" s="23"/>
      <c r="N112" s="24">
        <f>IF(M112&gt;0,ROUND(L112/M112,4),0)</f>
        <v>0</v>
      </c>
      <c r="O112" s="25"/>
      <c r="P112" s="26"/>
      <c r="Q112" s="24">
        <f>ROUND(ROUND(N112,4)*(1-O112),4)</f>
        <v>0</v>
      </c>
      <c r="R112" s="24">
        <f>ROUND(ROUND(Q112,4)*(1+P112),4)</f>
        <v>0</v>
      </c>
      <c r="S112" s="24">
        <f aca="true" t="shared" si="12" ref="S112:T114">ROUND($I112*Q112,4)</f>
        <v>0</v>
      </c>
      <c r="T112" s="24">
        <f t="shared" si="12"/>
        <v>0</v>
      </c>
      <c r="U112" s="27"/>
      <c r="V112" s="27"/>
      <c r="W112" s="27"/>
      <c r="X112" s="28"/>
    </row>
    <row r="113" spans="1:24" ht="25.5">
      <c r="A113" s="52" t="s">
        <v>810</v>
      </c>
      <c r="B113" s="7">
        <v>2</v>
      </c>
      <c r="C113" s="29" t="s">
        <v>732</v>
      </c>
      <c r="D113" s="29" t="s">
        <v>733</v>
      </c>
      <c r="E113" s="29" t="s">
        <v>731</v>
      </c>
      <c r="F113" s="29" t="s">
        <v>810</v>
      </c>
      <c r="G113" s="29" t="s">
        <v>810</v>
      </c>
      <c r="H113" s="30" t="s">
        <v>814</v>
      </c>
      <c r="I113" s="31">
        <v>1</v>
      </c>
      <c r="J113" s="56"/>
      <c r="K113" s="7">
        <v>1</v>
      </c>
      <c r="L113" s="32"/>
      <c r="M113" s="33"/>
      <c r="N113" s="34">
        <f>IF(M113&gt;0,ROUND(L113/M113,4),0)</f>
        <v>0</v>
      </c>
      <c r="O113" s="35"/>
      <c r="P113" s="36"/>
      <c r="Q113" s="34">
        <f>ROUND(ROUND(N113,4)*(1-O113),4)</f>
        <v>0</v>
      </c>
      <c r="R113" s="34">
        <f>ROUND(ROUND(Q113,4)*(1+P113),4)</f>
        <v>0</v>
      </c>
      <c r="S113" s="34">
        <f t="shared" si="12"/>
        <v>0</v>
      </c>
      <c r="T113" s="34">
        <f t="shared" si="12"/>
        <v>0</v>
      </c>
      <c r="U113" s="37"/>
      <c r="V113" s="37"/>
      <c r="W113" s="37"/>
      <c r="X113" s="38"/>
    </row>
    <row r="114" spans="1:24" ht="26.25" thickBot="1">
      <c r="A114" s="53" t="s">
        <v>810</v>
      </c>
      <c r="B114" s="9">
        <v>3</v>
      </c>
      <c r="C114" s="39" t="s">
        <v>734</v>
      </c>
      <c r="D114" s="39" t="s">
        <v>735</v>
      </c>
      <c r="E114" s="39" t="s">
        <v>731</v>
      </c>
      <c r="F114" s="39" t="s">
        <v>810</v>
      </c>
      <c r="G114" s="39" t="s">
        <v>810</v>
      </c>
      <c r="H114" s="40" t="s">
        <v>814</v>
      </c>
      <c r="I114" s="41">
        <v>1</v>
      </c>
      <c r="J114" s="57"/>
      <c r="K114" s="9">
        <v>1</v>
      </c>
      <c r="L114" s="42"/>
      <c r="M114" s="43"/>
      <c r="N114" s="44">
        <f>IF(M114&gt;0,ROUND(L114/M114,4),0)</f>
        <v>0</v>
      </c>
      <c r="O114" s="45"/>
      <c r="P114" s="46"/>
      <c r="Q114" s="44">
        <f>ROUND(ROUND(N114,4)*(1-O114),4)</f>
        <v>0</v>
      </c>
      <c r="R114" s="44">
        <f>ROUND(ROUND(Q114,4)*(1+P114),4)</f>
        <v>0</v>
      </c>
      <c r="S114" s="44">
        <f t="shared" si="12"/>
        <v>0</v>
      </c>
      <c r="T114" s="44">
        <f t="shared" si="12"/>
        <v>0</v>
      </c>
      <c r="U114" s="47"/>
      <c r="V114" s="47"/>
      <c r="W114" s="47"/>
      <c r="X114" s="48"/>
    </row>
    <row r="115" spans="18:20" ht="13.5" thickBot="1">
      <c r="R115" s="58" t="s">
        <v>819</v>
      </c>
      <c r="S115" s="59">
        <f>SUM(S112:S114)</f>
        <v>0</v>
      </c>
      <c r="T115" s="60">
        <f>SUM(T112:T114)</f>
        <v>0</v>
      </c>
    </row>
    <row r="117" ht="13.5" thickBot="1"/>
    <row r="118" spans="1:24" ht="13.5" thickBot="1">
      <c r="A118" s="49" t="s">
        <v>781</v>
      </c>
      <c r="B118" s="54" t="s">
        <v>29</v>
      </c>
      <c r="C118" s="15" t="s">
        <v>736</v>
      </c>
      <c r="D118" s="15"/>
      <c r="E118" s="15"/>
      <c r="F118" s="15"/>
      <c r="G118" s="15"/>
      <c r="H118" s="15" t="s">
        <v>784</v>
      </c>
      <c r="I118" s="15"/>
      <c r="J118" s="4"/>
      <c r="K118" s="3"/>
      <c r="L118" s="15" t="s">
        <v>737</v>
      </c>
      <c r="M118" s="15"/>
      <c r="N118" s="15"/>
      <c r="O118" s="15"/>
      <c r="P118" s="15"/>
      <c r="Q118" s="15"/>
      <c r="R118" s="15"/>
      <c r="S118" s="15"/>
      <c r="T118" s="15"/>
      <c r="U118" s="15"/>
      <c r="V118" s="15"/>
      <c r="W118" s="15"/>
      <c r="X118" s="4"/>
    </row>
    <row r="119" spans="1:24" ht="51.75" thickBot="1">
      <c r="A119" s="50" t="s">
        <v>786</v>
      </c>
      <c r="B119" s="16" t="s">
        <v>787</v>
      </c>
      <c r="C119" s="17" t="s">
        <v>788</v>
      </c>
      <c r="D119" s="17" t="s">
        <v>789</v>
      </c>
      <c r="E119" s="17" t="s">
        <v>790</v>
      </c>
      <c r="F119" s="17" t="s">
        <v>791</v>
      </c>
      <c r="G119" s="17" t="s">
        <v>792</v>
      </c>
      <c r="H119" s="17" t="s">
        <v>793</v>
      </c>
      <c r="I119" s="17" t="s">
        <v>794</v>
      </c>
      <c r="J119" s="18" t="s">
        <v>795</v>
      </c>
      <c r="K119" s="16" t="s">
        <v>796</v>
      </c>
      <c r="L119" s="17" t="s">
        <v>797</v>
      </c>
      <c r="M119" s="17" t="s">
        <v>798</v>
      </c>
      <c r="N119" s="17" t="s">
        <v>799</v>
      </c>
      <c r="O119" s="17" t="s">
        <v>800</v>
      </c>
      <c r="P119" s="17" t="s">
        <v>801</v>
      </c>
      <c r="Q119" s="17" t="s">
        <v>802</v>
      </c>
      <c r="R119" s="17" t="s">
        <v>803</v>
      </c>
      <c r="S119" s="17" t="s">
        <v>804</v>
      </c>
      <c r="T119" s="17" t="s">
        <v>805</v>
      </c>
      <c r="U119" s="17" t="s">
        <v>806</v>
      </c>
      <c r="V119" s="17" t="s">
        <v>807</v>
      </c>
      <c r="W119" s="17" t="s">
        <v>808</v>
      </c>
      <c r="X119" s="18" t="s">
        <v>809</v>
      </c>
    </row>
    <row r="120" spans="1:24" ht="12.75">
      <c r="A120" s="51" t="s">
        <v>810</v>
      </c>
      <c r="B120" s="5">
        <v>1</v>
      </c>
      <c r="C120" s="19" t="s">
        <v>738</v>
      </c>
      <c r="D120" s="19" t="s">
        <v>739</v>
      </c>
      <c r="E120" s="19" t="s">
        <v>740</v>
      </c>
      <c r="F120" s="19" t="s">
        <v>810</v>
      </c>
      <c r="G120" s="19" t="s">
        <v>810</v>
      </c>
      <c r="H120" s="20" t="s">
        <v>814</v>
      </c>
      <c r="I120" s="21">
        <v>1725</v>
      </c>
      <c r="J120" s="55"/>
      <c r="K120" s="5">
        <v>1</v>
      </c>
      <c r="L120" s="22"/>
      <c r="M120" s="23"/>
      <c r="N120" s="24">
        <f>IF(M120&gt;0,ROUND(L120/M120,4),0)</f>
        <v>0</v>
      </c>
      <c r="O120" s="25"/>
      <c r="P120" s="26"/>
      <c r="Q120" s="24">
        <f>ROUND(ROUND(N120,4)*(1-O120),4)</f>
        <v>0</v>
      </c>
      <c r="R120" s="24">
        <f>ROUND(ROUND(Q120,4)*(1+P120),4)</f>
        <v>0</v>
      </c>
      <c r="S120" s="24">
        <f>ROUND($I120*Q120,4)</f>
        <v>0</v>
      </c>
      <c r="T120" s="24">
        <f>ROUND($I120*R120,4)</f>
        <v>0</v>
      </c>
      <c r="U120" s="27"/>
      <c r="V120" s="27"/>
      <c r="W120" s="27"/>
      <c r="X120" s="28"/>
    </row>
    <row r="121" spans="1:24" ht="13.5" thickBot="1">
      <c r="A121" s="53" t="s">
        <v>810</v>
      </c>
      <c r="B121" s="9">
        <v>2</v>
      </c>
      <c r="C121" s="39" t="s">
        <v>738</v>
      </c>
      <c r="D121" s="39" t="s">
        <v>741</v>
      </c>
      <c r="E121" s="39" t="s">
        <v>742</v>
      </c>
      <c r="F121" s="39" t="s">
        <v>810</v>
      </c>
      <c r="G121" s="39" t="s">
        <v>810</v>
      </c>
      <c r="H121" s="40" t="s">
        <v>814</v>
      </c>
      <c r="I121" s="41">
        <v>200</v>
      </c>
      <c r="J121" s="57"/>
      <c r="K121" s="9">
        <v>1</v>
      </c>
      <c r="L121" s="42"/>
      <c r="M121" s="43"/>
      <c r="N121" s="44">
        <f>IF(M121&gt;0,ROUND(L121/M121,4),0)</f>
        <v>0</v>
      </c>
      <c r="O121" s="45"/>
      <c r="P121" s="46"/>
      <c r="Q121" s="44">
        <f>ROUND(ROUND(N121,4)*(1-O121),4)</f>
        <v>0</v>
      </c>
      <c r="R121" s="44">
        <f>ROUND(ROUND(Q121,4)*(1+P121),4)</f>
        <v>0</v>
      </c>
      <c r="S121" s="44">
        <f>ROUND($I121*Q121,4)</f>
        <v>0</v>
      </c>
      <c r="T121" s="44">
        <f>ROUND($I121*R121,4)</f>
        <v>0</v>
      </c>
      <c r="U121" s="47"/>
      <c r="V121" s="47"/>
      <c r="W121" s="47"/>
      <c r="X121" s="48"/>
    </row>
    <row r="122" spans="18:20" ht="13.5" thickBot="1">
      <c r="R122" s="58" t="s">
        <v>819</v>
      </c>
      <c r="S122" s="59">
        <f>SUM(S120:S121)</f>
        <v>0</v>
      </c>
      <c r="T122" s="60">
        <f>SUM(T120:T121)</f>
        <v>0</v>
      </c>
    </row>
    <row r="124" ht="13.5" thickBot="1"/>
    <row r="125" spans="1:24" ht="13.5" thickBot="1">
      <c r="A125" s="49" t="s">
        <v>781</v>
      </c>
      <c r="B125" s="54" t="s">
        <v>63</v>
      </c>
      <c r="C125" s="15" t="s">
        <v>743</v>
      </c>
      <c r="D125" s="15"/>
      <c r="E125" s="15"/>
      <c r="F125" s="15"/>
      <c r="G125" s="15"/>
      <c r="H125" s="15" t="s">
        <v>784</v>
      </c>
      <c r="I125" s="15"/>
      <c r="J125" s="4"/>
      <c r="K125" s="3"/>
      <c r="L125" s="15" t="s">
        <v>744</v>
      </c>
      <c r="M125" s="15"/>
      <c r="N125" s="15"/>
      <c r="O125" s="15"/>
      <c r="P125" s="15"/>
      <c r="Q125" s="15"/>
      <c r="R125" s="15"/>
      <c r="S125" s="15"/>
      <c r="T125" s="15"/>
      <c r="U125" s="15"/>
      <c r="V125" s="15"/>
      <c r="W125" s="15"/>
      <c r="X125" s="4"/>
    </row>
    <row r="126" spans="1:24" ht="51.75" thickBot="1">
      <c r="A126" s="50" t="s">
        <v>786</v>
      </c>
      <c r="B126" s="16" t="s">
        <v>787</v>
      </c>
      <c r="C126" s="17" t="s">
        <v>788</v>
      </c>
      <c r="D126" s="17" t="s">
        <v>789</v>
      </c>
      <c r="E126" s="17" t="s">
        <v>790</v>
      </c>
      <c r="F126" s="17" t="s">
        <v>791</v>
      </c>
      <c r="G126" s="17" t="s">
        <v>792</v>
      </c>
      <c r="H126" s="17" t="s">
        <v>793</v>
      </c>
      <c r="I126" s="17" t="s">
        <v>794</v>
      </c>
      <c r="J126" s="18" t="s">
        <v>795</v>
      </c>
      <c r="K126" s="16" t="s">
        <v>796</v>
      </c>
      <c r="L126" s="17" t="s">
        <v>797</v>
      </c>
      <c r="M126" s="17" t="s">
        <v>798</v>
      </c>
      <c r="N126" s="17" t="s">
        <v>799</v>
      </c>
      <c r="O126" s="17" t="s">
        <v>800</v>
      </c>
      <c r="P126" s="17" t="s">
        <v>801</v>
      </c>
      <c r="Q126" s="17" t="s">
        <v>802</v>
      </c>
      <c r="R126" s="17" t="s">
        <v>803</v>
      </c>
      <c r="S126" s="17" t="s">
        <v>804</v>
      </c>
      <c r="T126" s="17" t="s">
        <v>805</v>
      </c>
      <c r="U126" s="17" t="s">
        <v>806</v>
      </c>
      <c r="V126" s="17" t="s">
        <v>807</v>
      </c>
      <c r="W126" s="17" t="s">
        <v>808</v>
      </c>
      <c r="X126" s="18" t="s">
        <v>809</v>
      </c>
    </row>
    <row r="127" spans="1:24" ht="25.5">
      <c r="A127" s="51" t="s">
        <v>810</v>
      </c>
      <c r="B127" s="5">
        <v>1</v>
      </c>
      <c r="C127" s="19" t="s">
        <v>745</v>
      </c>
      <c r="D127" s="19" t="s">
        <v>746</v>
      </c>
      <c r="E127" s="19" t="s">
        <v>747</v>
      </c>
      <c r="F127" s="19" t="s">
        <v>810</v>
      </c>
      <c r="G127" s="19" t="s">
        <v>810</v>
      </c>
      <c r="H127" s="20" t="s">
        <v>814</v>
      </c>
      <c r="I127" s="21">
        <v>30</v>
      </c>
      <c r="J127" s="55"/>
      <c r="K127" s="5">
        <v>1</v>
      </c>
      <c r="L127" s="22"/>
      <c r="M127" s="23"/>
      <c r="N127" s="24">
        <f>IF(M127&gt;0,ROUND(L127/M127,4),0)</f>
        <v>0</v>
      </c>
      <c r="O127" s="25"/>
      <c r="P127" s="26"/>
      <c r="Q127" s="24">
        <f>ROUND(ROUND(N127,4)*(1-O127),4)</f>
        <v>0</v>
      </c>
      <c r="R127" s="24">
        <f>ROUND(ROUND(Q127,4)*(1+P127),4)</f>
        <v>0</v>
      </c>
      <c r="S127" s="24">
        <f aca="true" t="shared" si="13" ref="S127:T129">ROUND($I127*Q127,4)</f>
        <v>0</v>
      </c>
      <c r="T127" s="24">
        <f t="shared" si="13"/>
        <v>0</v>
      </c>
      <c r="U127" s="27"/>
      <c r="V127" s="27"/>
      <c r="W127" s="27"/>
      <c r="X127" s="28"/>
    </row>
    <row r="128" spans="1:24" ht="25.5">
      <c r="A128" s="52" t="s">
        <v>810</v>
      </c>
      <c r="B128" s="7">
        <v>2</v>
      </c>
      <c r="C128" s="29" t="s">
        <v>748</v>
      </c>
      <c r="D128" s="29" t="s">
        <v>749</v>
      </c>
      <c r="E128" s="29" t="s">
        <v>747</v>
      </c>
      <c r="F128" s="29" t="s">
        <v>810</v>
      </c>
      <c r="G128" s="29" t="s">
        <v>810</v>
      </c>
      <c r="H128" s="30" t="s">
        <v>814</v>
      </c>
      <c r="I128" s="31">
        <v>50</v>
      </c>
      <c r="J128" s="56"/>
      <c r="K128" s="7">
        <v>1</v>
      </c>
      <c r="L128" s="32"/>
      <c r="M128" s="33"/>
      <c r="N128" s="34">
        <f>IF(M128&gt;0,ROUND(L128/M128,4),0)</f>
        <v>0</v>
      </c>
      <c r="O128" s="35"/>
      <c r="P128" s="36"/>
      <c r="Q128" s="34">
        <f>ROUND(ROUND(N128,4)*(1-O128),4)</f>
        <v>0</v>
      </c>
      <c r="R128" s="34">
        <f>ROUND(ROUND(Q128,4)*(1+P128),4)</f>
        <v>0</v>
      </c>
      <c r="S128" s="34">
        <f t="shared" si="13"/>
        <v>0</v>
      </c>
      <c r="T128" s="34">
        <f t="shared" si="13"/>
        <v>0</v>
      </c>
      <c r="U128" s="37"/>
      <c r="V128" s="37"/>
      <c r="W128" s="37"/>
      <c r="X128" s="38"/>
    </row>
    <row r="129" spans="1:24" ht="26.25" thickBot="1">
      <c r="A129" s="53" t="s">
        <v>810</v>
      </c>
      <c r="B129" s="9">
        <v>3</v>
      </c>
      <c r="C129" s="39" t="s">
        <v>487</v>
      </c>
      <c r="D129" s="39" t="s">
        <v>750</v>
      </c>
      <c r="E129" s="39" t="s">
        <v>747</v>
      </c>
      <c r="F129" s="39" t="s">
        <v>810</v>
      </c>
      <c r="G129" s="39" t="s">
        <v>810</v>
      </c>
      <c r="H129" s="40" t="s">
        <v>814</v>
      </c>
      <c r="I129" s="41">
        <v>50</v>
      </c>
      <c r="J129" s="57"/>
      <c r="K129" s="9">
        <v>1</v>
      </c>
      <c r="L129" s="42"/>
      <c r="M129" s="43"/>
      <c r="N129" s="44">
        <f>IF(M129&gt;0,ROUND(L129/M129,4),0)</f>
        <v>0</v>
      </c>
      <c r="O129" s="45"/>
      <c r="P129" s="46"/>
      <c r="Q129" s="44">
        <f>ROUND(ROUND(N129,4)*(1-O129),4)</f>
        <v>0</v>
      </c>
      <c r="R129" s="44">
        <f>ROUND(ROUND(Q129,4)*(1+P129),4)</f>
        <v>0</v>
      </c>
      <c r="S129" s="44">
        <f t="shared" si="13"/>
        <v>0</v>
      </c>
      <c r="T129" s="44">
        <f t="shared" si="13"/>
        <v>0</v>
      </c>
      <c r="U129" s="47"/>
      <c r="V129" s="47"/>
      <c r="W129" s="47"/>
      <c r="X129" s="48"/>
    </row>
    <row r="130" spans="18:20" ht="13.5" thickBot="1">
      <c r="R130" s="58" t="s">
        <v>819</v>
      </c>
      <c r="S130" s="59">
        <f>SUM(S127:S129)</f>
        <v>0</v>
      </c>
      <c r="T130" s="60">
        <f>SUM(T127:T129)</f>
        <v>0</v>
      </c>
    </row>
  </sheetData>
  <sheetProtection password="EB4D" sheet="1" objects="1" scenarios="1"/>
  <printOptions/>
  <pageMargins left="0.7874015702141656" right="0.7874015702141656" top="0.7874015702141656" bottom="0.7874015702141656" header="0.5905511644151475" footer="0.5905511644151475"/>
  <pageSetup fitToHeight="0" fitToWidth="1" horizontalDpi="600" verticalDpi="600" orientation="landscape" pageOrder="overThenDown" paperSize="9" scale="36" r:id="rId2"/>
  <headerFooter alignWithMargins="0">
    <oddHeader>&amp;ROBR-8A</oddHeader>
    <oddFooter>&amp;LJN št. 16-05/13, 1. POGODBENO OBDOBJE: 1.9.2013 - 31.8.2014&amp;RStran &amp;P od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puhekm</dc:creator>
  <cp:keywords/>
  <dc:description/>
  <cp:lastModifiedBy>zefran</cp:lastModifiedBy>
  <dcterms:created xsi:type="dcterms:W3CDTF">2013-05-08T13:00:10Z</dcterms:created>
  <dcterms:modified xsi:type="dcterms:W3CDTF">2013-05-08T13:05:39Z</dcterms:modified>
  <cp:category/>
  <cp:version/>
  <cp:contentType/>
  <cp:contentStatus/>
</cp:coreProperties>
</file>