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935" activeTab="0"/>
  </bookViews>
  <sheets>
    <sheet name="1. Podatki naročnika" sheetId="1" r:id="rId1"/>
    <sheet name="2. Podatki o ponudniku" sheetId="2" r:id="rId2"/>
    <sheet name="3. Strokovne zahteve naročnika" sheetId="3" r:id="rId3"/>
    <sheet name="Sklop I." sheetId="4" r:id="rId4"/>
  </sheets>
  <definedNames>
    <definedName name="_xlnm.Print_Titles" localSheetId="3">'Sklop I.'!$B:$B</definedName>
  </definedNames>
  <calcPr fullCalcOnLoad="1"/>
</workbook>
</file>

<file path=xl/sharedStrings.xml><?xml version="1.0" encoding="utf-8"?>
<sst xmlns="http://schemas.openxmlformats.org/spreadsheetml/2006/main" count="249" uniqueCount="154">
  <si>
    <t>Podatki naročnika</t>
  </si>
  <si>
    <t>Naročnik:</t>
  </si>
  <si>
    <t>JN št.:</t>
  </si>
  <si>
    <t>Predmet JN:</t>
  </si>
  <si>
    <t>Obdobje priznane sposobnosti in usposobljenosti:</t>
  </si>
  <si>
    <t>Obdobje JN:</t>
  </si>
  <si>
    <t>Vrsta postopka JN:</t>
  </si>
  <si>
    <t>Okvirni sporazumi:</t>
  </si>
  <si>
    <t>Vrsta predmeta JN:</t>
  </si>
  <si>
    <t>Splošna bolnišnica Novo mesto</t>
  </si>
  <si>
    <t>16-05/12</t>
  </si>
  <si>
    <t>Delovna obutev, obutev za paciente in varovalne rokavice</t>
  </si>
  <si>
    <t>postopek zbiranja ponudb po predhodni objavi</t>
  </si>
  <si>
    <t>Ne</t>
  </si>
  <si>
    <t>BLAGO</t>
  </si>
  <si>
    <t>Aplikacija Javna naročila, različica 1.7.25</t>
  </si>
  <si>
    <t>Podatki o ponudniku</t>
  </si>
  <si>
    <t>Naziv:</t>
  </si>
  <si>
    <t>Naslov:</t>
  </si>
  <si>
    <t>Identifikacijska številka za DDV:</t>
  </si>
  <si>
    <t>Telefon:</t>
  </si>
  <si>
    <t>Faks:</t>
  </si>
  <si>
    <t>Kontaktna oseba:</t>
  </si>
  <si>
    <t>Elektronski naslov:</t>
  </si>
  <si>
    <t>Strokovne zahteve naročnika</t>
  </si>
  <si>
    <t>Skupne zahteve za podsklop I:</t>
  </si>
  <si>
    <t>1. Vsa razpisana delovna obutev mora biti v skladu s Pravilnikov o osebni varovalni opremi (Ur.l.RS 29/05, 23/06, 17/11 in 76/11).</t>
  </si>
  <si>
    <t>2. Vsak artikel mora imeti oznako CE (skladno z 10. členom in Priloge IV Pravilnika o osebni</t>
  </si>
  <si>
    <t>varovalni opremi in identifikacijske oznake po standardu</t>
  </si>
  <si>
    <t>SIST EN ter priloženo navodilo za uporabo v slovenskem jeziku, katero mora navajati</t>
  </si>
  <si>
    <t>podatke:</t>
  </si>
  <si>
    <t>1. uporaba; osnovne možne informacije pri vseh različnih uporabah;</t>
  </si>
  <si>
    <t>2. omejitve uporabe (npr. temperaturna meja ipd);</t>
  </si>
  <si>
    <t>3. navodilo za skladiščenje in vzdrževanje z maksimalnim obdobjem kontroliranja med vzdrževanjem (če je pomembno natančen postopek sušenja);</t>
  </si>
  <si>
    <t>4. navodilo za čiščenje in/ali razkuževanje;</t>
  </si>
  <si>
    <t>5. skrajna meja zastaranja ali perioda zastaranja;</t>
  </si>
  <si>
    <t>3. Ponudnik mora za proizvod varovalne, zaščitne ali delovne obutve zagotoviti tudi ES-Izjavo o skladnosti in kopije originalnih certifikatov izdanih s strani pooblaščenih EU institucij.</t>
  </si>
  <si>
    <t>4. Podplat na obutvi mora biti iz materiala, ki ne pušča sledi.</t>
  </si>
  <si>
    <t>5. Podloga ne sme puščati barve na nogavicah oz. koži.</t>
  </si>
  <si>
    <t>Dodatne strokovne zahteve za zap. št. 3:</t>
  </si>
  <si>
    <t>- možnost strojnega čiščenja in termodezinfekcije pri temperaturi med 80° in 95°</t>
  </si>
  <si>
    <t>Velikosti dobavljenih vzorcev naj bodo naslednje:</t>
  </si>
  <si>
    <t>podsklop I.: Delovna obutev</t>
  </si>
  <si>
    <t>zap. št. 1 - vel. 38</t>
  </si>
  <si>
    <t>zap. št. 2 - vel. 39</t>
  </si>
  <si>
    <t>zap. št. 3 - vel. 39</t>
  </si>
  <si>
    <t>zap. št. 4 - vel. 39</t>
  </si>
  <si>
    <t>zap. št. 5 - vel. 43</t>
  </si>
  <si>
    <t>zap. št. 6 - vel. 42</t>
  </si>
  <si>
    <t>zap. št. 7 - vel. 43</t>
  </si>
  <si>
    <t>zap. št. 8 - vel. 42</t>
  </si>
  <si>
    <t>podsklop II.: Obutev za paciente</t>
  </si>
  <si>
    <t>zap.št. 1 - vel. 39</t>
  </si>
  <si>
    <t>Seznam razpisanega blaga za sklop:</t>
  </si>
  <si>
    <t>I.</t>
  </si>
  <si>
    <t>DELOVNA OBUTEV, OBUTEV ZA PACIENTE IN VAROVALNE ROKAVICE</t>
  </si>
  <si>
    <t>*</t>
  </si>
  <si>
    <t>1.</t>
  </si>
  <si>
    <t>podsklop: DELOVNA OBUTEV</t>
  </si>
  <si>
    <t>ODPRT</t>
  </si>
  <si>
    <t>DELOVNA OBUTEV</t>
  </si>
  <si>
    <t>EOB</t>
  </si>
  <si>
    <t>Zap. št.</t>
  </si>
  <si>
    <t>Naziv blaga</t>
  </si>
  <si>
    <t>Lastnost 1</t>
  </si>
  <si>
    <t>Lastnost 2</t>
  </si>
  <si>
    <t>Lastnost 3</t>
  </si>
  <si>
    <t>Lastnost 4</t>
  </si>
  <si>
    <t>EM</t>
  </si>
  <si>
    <t>Količina</t>
  </si>
  <si>
    <t>Št. vzorcev</t>
  </si>
  <si>
    <t>Var.</t>
  </si>
  <si>
    <t>Veljavna cena brez DDV</t>
  </si>
  <si>
    <t>Popust</t>
  </si>
  <si>
    <t>Stopnja DDV</t>
  </si>
  <si>
    <t>Cena brez DDV</t>
  </si>
  <si>
    <t>Cena z DDV</t>
  </si>
  <si>
    <t>Vrednost z DDV</t>
  </si>
  <si>
    <t>Proizvajalec</t>
  </si>
  <si>
    <t>Ponudnikov naziv blaga</t>
  </si>
  <si>
    <t>Kataloška številka</t>
  </si>
  <si>
    <t>Opomba</t>
  </si>
  <si>
    <t/>
  </si>
  <si>
    <t xml:space="preserve">COKLI IZ UMETNE MASE </t>
  </si>
  <si>
    <t>EN ISO 20347
OB, A, E</t>
  </si>
  <si>
    <t>FUNKCIONALNO ENAKOVREDNI KOT COKLI SanaGens model Soft 100</t>
  </si>
  <si>
    <t>VEL. 35-46</t>
  </si>
  <si>
    <t>BELI,
Z ZAŠČITENIMI PRSTI, BREZ ZAŠČITNE KAPICE,
NASTAVLJIV IN PREGIBEN PAŠČEK V PETI,
ANATOMSKO OBLIKOVANI,
ZRAČNI (ZGORAJ BREZ ODPRTIN, ODPRTINE OB STRANI),
BLAŽENJE ENERGIJE V PETNEM DELU,
NEDRSEČI (NOGA-OBUTEV, OBUTEV-TLA),
LAHKI DO 150 g,
ANTIBAKTERIJSKI,
PRALNI,
ENOSTAVNI ZA ČIŠČENJE, VZDRŽEVANJE IN RAZKUŽEVANJE.</t>
  </si>
  <si>
    <t>PAR</t>
  </si>
  <si>
    <t>NATIKAČI Z 2 PAŠČKOMA</t>
  </si>
  <si>
    <t>ZGORNJI DEL: MEHKO NARAVNO USNJE Z MEHKO OBLAZINJENIM OVRATNIKOM,
PODLOGA: NARAVNO USNJE ali KOŽI PRIJAZEN MATERIAL, KI DIHA,
PODPLAT: nedrseč, ne PU</t>
  </si>
  <si>
    <t>BELI,
ŠIVANA OBUTEV,
Z ZAŠČITENIMI PRSTI, BREZ ZAŠČITNE KAPICE,
ŠIROKO KOPITO,
NASTAVLJIVA PAŠČKA NA NARTU IN PETI,
ORTOPEDSKO OBLIKOVAN,
ZRAČNI,
BLAŽENJE ENERGIJE V PETNEM DELU,
NEDRSEČI (NOGA-OBUTEV, OBUTEV-TLA),
LAHKI,
ENOSTAVNI ZA ČIŠČENJE, VZDRŽEVANJE IN RAZKUŽEVANJE,
DVE ŠIRINI LEŽIŠČA NOGE,
MOŠKI IN ŽENSKI.</t>
  </si>
  <si>
    <t>SPECIALNI ČEVLJI:
ZA OPERACIJSKE ENOTE OZ. PROSTORE</t>
  </si>
  <si>
    <t>EN ISO 20347
OB, A, E, SRA</t>
  </si>
  <si>
    <t xml:space="preserve">UMETNA MASA </t>
  </si>
  <si>
    <t>ERGONOMIČNA OBLIKA (STABILNOST, UDOBJE, DOBER OPRIJEM),
ANTIBAKTERIJSKI MATERIAL, ODPOREN PROTI GLIVAM IN BAKTERIJAM,
MATERIAL PREPREČUJE NEPRIJETEN VONJ,
VODOODPOREN, NE VPIJA TEKOČIN
ANTISTATIČNI,
HIGIENSKI,
ORTOPEDSKO OBLIKOVANI,
NASTAVLJIV IN PREGIBEN PAŠČEK V PETI,
NEDRSEČI (NOGA-OBUTEV, OBUTEV-TLA),
ZRAČNI, ZGORAJ ZAPRTI
LAHKI,
TIHI,
PRALNI, MOŽNOST STERILIZACIJE IN DEZINFEKCIJE,
DVE ŠIRINI LEŽIŠČA NOGE, 
ZA VEČKRATNO UPORABO.</t>
  </si>
  <si>
    <t>ČEVLJI ORTOPEDSKI, nizki</t>
  </si>
  <si>
    <t>MATERIAL OMOGOČA IZHLAPEVANJE ZNOJA
ZGORNJI DEL: MEHKO NARAVNO USNJE,
PODLOGA: NARAVNO USNJE ali KOŽI PRIJAZEN MATERIAL, KI DIHA,
PODPLAT: NEDRSEČ, NE PU</t>
  </si>
  <si>
    <t>VEL. 36-44</t>
  </si>
  <si>
    <t>BELI,
ŠIVANA OBUTEV,
BREZ ZAŠČITNE KAPICE,
ORTOPEDSKO OBLIKOVANI,
STABILEN OPETNIK, 
BREZ PET
BLAŽENJE ENERGIJE V PETNEM DELU
NEDRSEČI (NOGA-OBUTEV, OBUTEV-TLA),
ZRAČNI,
LAHKI,
TIHI,
DVE ŠIRINI LEŽIŠČA NOGE,
ENOSTAVNI ZA ČIŠČENJE, VZDRŽEVANJE IN RAZKUŽEVANJE.
ZAMENLJIV VLOŽEK
MOŠKI IN ŽENSKI</t>
  </si>
  <si>
    <t xml:space="preserve">ČEVLJI ORTOPEDSKI, nizki
</t>
  </si>
  <si>
    <t>EN ISO 20347
OB, A, E, WRU, SRC</t>
  </si>
  <si>
    <t xml:space="preserve">MATERIAL OMOGOČA IZHLAPEVANJE ZNOJA
ZGORNJI DEL: MEHKO GLADKO NARAVNO USNJE Z MEHKO OBLAZINJENIM OVRATNIKOM,
PODLOGA: NARAVNO USNJE ali KOŽI PRIJAZEN MATERIAL, KI DIHA,
PODPLAT: NEDRSEČ, NE PU
</t>
  </si>
  <si>
    <t>BELI,
ŠIVANA OBUTEV,
BREZ ZAŠČITNE KAPICE
ORTOPEDSKO OBLIKOVAN,
STABILEN OPETNIK, 
BREZ PET
BLAŽENJE ENERGIJE V PETNEM DELU,
NEDRSEČI (NOGA-OBUTEV, OBUTEV-TLA),
ZRAČNI,
LAHKI,
USTREZATI ZAHTEVAM HACCP,
ENOSTAVNI ZA ČIŠČENJE, VZDRŽEVANJE IN RAZKUŽEVANJE,
ZAMENLJIV VLOŽEK
MOŠKI IN ŽENSKI.</t>
  </si>
  <si>
    <t>ČEVLJI ORTOPEDSKI - NIZKI</t>
  </si>
  <si>
    <t>EN ISO 20345
SB, A, P, E, FO, WR</t>
  </si>
  <si>
    <t>MATERIAL OMOGOČA IZHLAPEVANJE ZNOJA
ZGORNJI DEL: MEHKO NARAVNO USNJE,
PODLOGA: NARAVNO USNJE ali KOŽI PRIJAZEN MATERIAL, KI DIHA,
PODPLAT: GLADKA GUMA</t>
  </si>
  <si>
    <t>VEL. 40-47</t>
  </si>
  <si>
    <t>ČRNI,
Z ZAŠČITNO NEKOVINSKO KAPICO,
ŠIVANA OBUTEV,
NIZKI,
V CELOTI ZAPRTI, 
FIKSIRAJO PETO,
ORTOPEDSKO OBLIKOVANI,
BLAŽENJE ENERGIJE V PETNEM DELU,
PROTIDRSNI PODPLAT, KI JE ODPOREN NA KISLINE, OLJA GORIVA,
NEPREMOČLJIVI,
NUDIJO USTREZNO ZAŠČITO PRED MIKROKLIMATSKIMI VPLIVI IN VODO.</t>
  </si>
  <si>
    <t>ČEVLJI ORTOPEDSKI-NIZKI:
ZA ELEKTRIČARJE</t>
  </si>
  <si>
    <t>MATERIAL OMOGOČA IZHLAPEVANJE ZNOJA
ZGORNJI DEL: MEHKO NARAVNO USNJE,
PODLOGA: NARAVNO USNJE ali KOŽI PRIJAZEN MATERIAL, KI DIHA,
PODPLAT: GROBA GUMA</t>
  </si>
  <si>
    <t>ČRNI,
Z ZAŠČITNO NEKOVINSKO KAPICO,
ŠIVANA OBUTEV,
NIZKI,
V CELOTI ZAPRTI, 
FIKSIRAJO PETO,
ORTOPEDSKO OBLIKOVANI,
BLAŽENJE ENERGIJE V PETNEM DELU
PROTIDRSNI PODPLAT, KI JE ODPOREN NA KISLINE, OLJA GORIVA,
NEPREMOČLJIVI,
NUDIJO USTREZNO ZAŠČITO PRED MIKROKLIMATSKIMI VPLIVI IN VODO.
MOŠKI</t>
  </si>
  <si>
    <t>ČEVLJI ORTOPEDSKI NIZKI- BREZ ZAŠČITNE KAPICE</t>
  </si>
  <si>
    <t>EN ISO 20347
OB, A, E, WR</t>
  </si>
  <si>
    <t>VEL. 37-40</t>
  </si>
  <si>
    <t>ČRNI,
BREZ ZAŠČITNE KAPICE,
ŠIVANA OBUTEV,
NIZKI,
V CELOTI ZAPRTI, 
FIKSIRAJO PETO,
ORTOPEDSKO OBLIKOVANI,
BLAŽENJE ENERGIJE V PETNEM DELU,
NEDRSEČI (NOGA-OBUTEV, OBUTEV-TLA),
NEPREMOČLJIVI,
NUDIJO USTREZNO ZAŠČITO PRED MIKROKLIMATSKIMI VPLIVI IN VODO,
MOŠKI IN ŽENSKI</t>
  </si>
  <si>
    <t>Skupaj:</t>
  </si>
  <si>
    <t>2.</t>
  </si>
  <si>
    <t>podsklop: OBUTEV ZA PACIENTE</t>
  </si>
  <si>
    <t>OBUTEV ZA PACIENTE</t>
  </si>
  <si>
    <t>COKLI BOLNIŠKI IZ UMETNE MASE, za odrasle</t>
  </si>
  <si>
    <t>vse velikosti (od št.37 naprej)</t>
  </si>
  <si>
    <t xml:space="preserve"> Z ZAŠČITENIIMI PRSTI, PREMIČNI PETNI PAŠČEK, ZRAČNI,
NEDRSEČI (NOGA-OBUTEV, OBUTEV-TLA),
ENOSTAVNI ZA ČIŠČENJE, VZDRŽEVANJE IN RAZKUŽEVANJE.</t>
  </si>
  <si>
    <t>kot CROCS (ponaredek)</t>
  </si>
  <si>
    <t>različne barve glede na velikost</t>
  </si>
  <si>
    <t>COKLI BOLNIŠKI IZ UMETNE MASE, za otroke</t>
  </si>
  <si>
    <t>vse velikosti ( do št. 36)</t>
  </si>
  <si>
    <t>3.</t>
  </si>
  <si>
    <t>podsklop: ROKAVICE VAROVALNE</t>
  </si>
  <si>
    <t>ROKAVICE VAROVALNE</t>
  </si>
  <si>
    <t xml:space="preserve">
ROKAVICE VAROVALNE</t>
  </si>
  <si>
    <t>EN 374
KATEGORIJA 2</t>
  </si>
  <si>
    <t>MATERIAL:
GUMA,
PODLOGA:
100% BOMBAŽ</t>
  </si>
  <si>
    <t>VEL. 6-10</t>
  </si>
  <si>
    <t xml:space="preserve">DOLGE OD 32-37CM,
HRAPAVA POVRŠINA,
GIBKOST,
DEBELINA (NAD 0,7 mm),
DELO S TOPILI, KEMIKALIJAMI IN BIOLOŠKIMI ODPADKI.
 </t>
  </si>
  <si>
    <t>ROKAVICA GUMIRANA
(KUHINJA)</t>
  </si>
  <si>
    <t>EN 388
EN 407
EN 374
EN 511
KATEGORIJA 3</t>
  </si>
  <si>
    <t>GUMA,
PODLOGA:
100% BOMBAŽ</t>
  </si>
  <si>
    <t>HRAPAVA POVRŠINA, 
DOLGE OD 32-37CM,
SPLOŠNA VZDRŽEVALNA DELA IN DELA V GOSPODINJSTVU</t>
  </si>
  <si>
    <t xml:space="preserve"> ROKAVICE VAROVALNE</t>
  </si>
  <si>
    <t>EN 374
EN 388
KATEGORIJA 2</t>
  </si>
  <si>
    <t>100% BOMBAŽ, GUMIRANA NA  DLANEH,
PODLOGA: 100% BOMBAŽ</t>
  </si>
  <si>
    <t xml:space="preserve">ANATOMSKA OBLIKA,
ZRAČEN HRBTNI DEL,
DOBER OPRIJEM NA SUHEM IN MOKREM,
PRANJE 400'C,
PLETENO ZAPESTJE.
</t>
  </si>
  <si>
    <t xml:space="preserve">ROKAVICE VAROVALNE
(VARILCI) </t>
  </si>
  <si>
    <t>EN 12447
EN 388
EN 407
KATEGORIJA 2</t>
  </si>
  <si>
    <t>HIDROFOBIRANO
USNJE</t>
  </si>
  <si>
    <t xml:space="preserve">DOLGE 35-37CM,
OJAČANA DLAN,
OJAČAN PALEC,
MEHANSKA DELA IN VARJENJE.
</t>
  </si>
  <si>
    <t xml:space="preserve">ROKAVICE VAROVALNE
(KOTLOVNICA) </t>
  </si>
  <si>
    <t>EN 388
EN 407
EN 374 
KATEGORIJA 2</t>
  </si>
  <si>
    <t>ZUNANJOST GUMA,
PODLOGA:
100% BOMBAŽ</t>
  </si>
  <si>
    <t xml:space="preserve">DOLGE 35-37CM,
HRAPAVA POVRŠINA,
TEKSTILNA PODLOGA,
INDUSTRIJSKO ČIŠČENJE,
ROKOVANJE S KEMIKALIJAMI,
LABORATORIJSKE RAZISKAVE,
MEHANSKA DELA IN VARJENJE.
</t>
  </si>
  <si>
    <t xml:space="preserve">ROKAVICE VAROVALNE
(SČTKD) </t>
  </si>
  <si>
    <t>EN 388
EN 421
EN 374 
KATEGORIJA 3</t>
  </si>
  <si>
    <t xml:space="preserve">DOLGE 32-37CM,
HRAPAVA POVRŠINA,
ANTIALERGEN MATERIAL
INDUSTRIJSKO ČIŠČENJE,
ROKOVANJE S KEMIKALIJAMI,
LABORATORIJSKE RAZISKAVE,
MEHANSKA DELA IN VARJENJE.
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</si>
</sst>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;#,##0.0000;"/>
    <numFmt numFmtId="165" formatCode="0.0000%"/>
    <numFmt numFmtId="166" formatCode="0.0%"/>
  </numFmts>
  <fonts count="7">
    <font>
      <sz val="10"/>
      <name val="Arial CE"/>
      <family val="0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7"/>
      <color indexed="8"/>
      <name val="Small Fonts"/>
      <family val="2"/>
    </font>
    <font>
      <b/>
      <sz val="12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 horizontal="left" vertical="center"/>
      <protection/>
    </xf>
    <xf numFmtId="0" fontId="3" fillId="2" borderId="0">
      <alignment horizontal="left" vertical="center"/>
      <protection/>
    </xf>
    <xf numFmtId="0" fontId="1" fillId="0" borderId="0">
      <alignment horizontal="left" vertical="center"/>
      <protection/>
    </xf>
    <xf numFmtId="0" fontId="1" fillId="0" borderId="1">
      <alignment horizontal="left" vertical="center" wrapText="1"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17">
      <alignment horizontal="left" vertical="center"/>
      <protection/>
    </xf>
    <xf numFmtId="0" fontId="5" fillId="0" borderId="0" xfId="17" applyFont="1" applyAlignment="1">
      <alignment horizontal="left" vertical="center"/>
      <protection/>
    </xf>
    <xf numFmtId="0" fontId="3" fillId="2" borderId="2" xfId="16" applyBorder="1">
      <alignment horizontal="left" vertical="center"/>
      <protection/>
    </xf>
    <xf numFmtId="0" fontId="3" fillId="2" borderId="3" xfId="16" applyBorder="1">
      <alignment horizontal="left" vertical="center"/>
      <protection/>
    </xf>
    <xf numFmtId="0" fontId="1" fillId="0" borderId="4" xfId="18" applyBorder="1" applyAlignment="1">
      <alignment horizontal="right" vertical="center" wrapText="1"/>
      <protection/>
    </xf>
    <xf numFmtId="0" fontId="4" fillId="0" borderId="5" xfId="18" applyFont="1" applyBorder="1">
      <alignment horizontal="left" vertical="center" wrapText="1"/>
      <protection/>
    </xf>
    <xf numFmtId="0" fontId="1" fillId="0" borderId="6" xfId="18" applyBorder="1" applyAlignment="1">
      <alignment horizontal="right" vertical="center" wrapText="1"/>
      <protection/>
    </xf>
    <xf numFmtId="0" fontId="4" fillId="0" borderId="7" xfId="18" applyFont="1" applyBorder="1">
      <alignment horizontal="left" vertical="center" wrapText="1"/>
      <protection/>
    </xf>
    <xf numFmtId="0" fontId="1" fillId="0" borderId="8" xfId="18" applyBorder="1" applyAlignment="1">
      <alignment horizontal="right" vertical="center" wrapText="1"/>
      <protection/>
    </xf>
    <xf numFmtId="0" fontId="4" fillId="0" borderId="9" xfId="18" applyFont="1" applyBorder="1">
      <alignment horizontal="left" vertical="center" wrapText="1"/>
      <protection/>
    </xf>
    <xf numFmtId="0" fontId="4" fillId="3" borderId="5" xfId="18" applyFont="1" applyFill="1" applyBorder="1" applyProtection="1">
      <alignment horizontal="left" vertical="center" wrapText="1"/>
      <protection locked="0"/>
    </xf>
    <xf numFmtId="0" fontId="4" fillId="3" borderId="7" xfId="18" applyFont="1" applyFill="1" applyBorder="1" applyProtection="1">
      <alignment horizontal="left" vertical="center" wrapText="1"/>
      <protection locked="0"/>
    </xf>
    <xf numFmtId="0" fontId="4" fillId="3" borderId="9" xfId="18" applyFont="1" applyFill="1" applyBorder="1" applyProtection="1">
      <alignment horizontal="left" vertical="center" wrapText="1"/>
      <protection locked="0"/>
    </xf>
    <xf numFmtId="0" fontId="2" fillId="0" borderId="0" xfId="15">
      <alignment horizontal="left" vertical="center"/>
      <protection/>
    </xf>
    <xf numFmtId="0" fontId="1" fillId="4" borderId="10" xfId="17" applyFill="1" applyBorder="1" applyAlignment="1">
      <alignment horizontal="left" vertical="center" wrapText="1"/>
      <protection/>
    </xf>
    <xf numFmtId="0" fontId="1" fillId="4" borderId="11" xfId="17" applyFill="1" applyBorder="1" applyAlignment="1">
      <alignment horizontal="left" vertical="center" wrapText="1"/>
      <protection/>
    </xf>
    <xf numFmtId="0" fontId="1" fillId="4" borderId="12" xfId="17" applyFill="1" applyBorder="1" applyAlignment="1">
      <alignment horizontal="left" vertical="center" wrapText="1"/>
      <protection/>
    </xf>
    <xf numFmtId="0" fontId="3" fillId="2" borderId="13" xfId="16" applyBorder="1">
      <alignment horizontal="left" vertical="center"/>
      <protection/>
    </xf>
    <xf numFmtId="0" fontId="1" fillId="5" borderId="14" xfId="18" applyFill="1" applyBorder="1">
      <alignment horizontal="left" vertical="center" wrapText="1"/>
      <protection/>
    </xf>
    <xf numFmtId="0" fontId="1" fillId="5" borderId="15" xfId="18" applyFill="1" applyBorder="1">
      <alignment horizontal="left" vertical="center" wrapText="1"/>
      <protection/>
    </xf>
    <xf numFmtId="0" fontId="1" fillId="5" borderId="16" xfId="18" applyFill="1" applyBorder="1">
      <alignment horizontal="left" vertical="center" wrapText="1"/>
      <protection/>
    </xf>
    <xf numFmtId="0" fontId="1" fillId="0" borderId="17" xfId="18" applyBorder="1">
      <alignment horizontal="left" vertical="center" wrapText="1"/>
      <protection/>
    </xf>
    <xf numFmtId="0" fontId="1" fillId="0" borderId="17" xfId="18" applyBorder="1" applyAlignment="1">
      <alignment horizontal="center" vertical="center" wrapText="1"/>
      <protection/>
    </xf>
    <xf numFmtId="3" fontId="1" fillId="0" borderId="17" xfId="18" applyNumberFormat="1" applyBorder="1" applyAlignment="1">
      <alignment horizontal="right" vertical="center" wrapText="1"/>
      <protection/>
    </xf>
    <xf numFmtId="164" fontId="1" fillId="3" borderId="17" xfId="18" applyNumberFormat="1" applyFill="1" applyBorder="1" applyAlignment="1" applyProtection="1">
      <alignment horizontal="right" vertical="center" wrapText="1"/>
      <protection locked="0"/>
    </xf>
    <xf numFmtId="165" fontId="1" fillId="3" borderId="17" xfId="18" applyNumberFormat="1" applyFill="1" applyBorder="1" applyAlignment="1" applyProtection="1">
      <alignment horizontal="right" vertical="center" wrapText="1"/>
      <protection locked="0"/>
    </xf>
    <xf numFmtId="166" fontId="1" fillId="3" borderId="17" xfId="18" applyNumberFormat="1" applyFill="1" applyBorder="1" applyAlignment="1" applyProtection="1">
      <alignment horizontal="right" vertical="center" wrapText="1"/>
      <protection locked="0"/>
    </xf>
    <xf numFmtId="164" fontId="1" fillId="0" borderId="17" xfId="18" applyNumberFormat="1" applyBorder="1" applyAlignment="1" applyProtection="1">
      <alignment horizontal="right" vertical="center" wrapText="1"/>
      <protection hidden="1"/>
    </xf>
    <xf numFmtId="0" fontId="1" fillId="3" borderId="17" xfId="18" applyFill="1" applyBorder="1" applyProtection="1">
      <alignment horizontal="left" vertical="center" wrapText="1"/>
      <protection locked="0"/>
    </xf>
    <xf numFmtId="0" fontId="1" fillId="3" borderId="5" xfId="18" applyFill="1" applyBorder="1" applyProtection="1">
      <alignment horizontal="left" vertical="center" wrapText="1"/>
      <protection locked="0"/>
    </xf>
    <xf numFmtId="0" fontId="1" fillId="0" borderId="1" xfId="18" applyBorder="1">
      <alignment horizontal="left" vertical="center" wrapText="1"/>
      <protection/>
    </xf>
    <xf numFmtId="0" fontId="1" fillId="0" borderId="1" xfId="18" applyBorder="1" applyAlignment="1">
      <alignment horizontal="center" vertical="center" wrapText="1"/>
      <protection/>
    </xf>
    <xf numFmtId="3" fontId="1" fillId="0" borderId="1" xfId="18" applyNumberFormat="1" applyBorder="1" applyAlignment="1">
      <alignment horizontal="right" vertical="center" wrapText="1"/>
      <protection/>
    </xf>
    <xf numFmtId="164" fontId="1" fillId="3" borderId="1" xfId="18" applyNumberFormat="1" applyFill="1" applyBorder="1" applyAlignment="1" applyProtection="1">
      <alignment horizontal="right" vertical="center" wrapText="1"/>
      <protection locked="0"/>
    </xf>
    <xf numFmtId="165" fontId="1" fillId="3" borderId="1" xfId="18" applyNumberFormat="1" applyFill="1" applyBorder="1" applyAlignment="1" applyProtection="1">
      <alignment horizontal="right" vertical="center" wrapText="1"/>
      <protection locked="0"/>
    </xf>
    <xf numFmtId="166" fontId="1" fillId="3" borderId="1" xfId="18" applyNumberFormat="1" applyFill="1" applyBorder="1" applyAlignment="1" applyProtection="1">
      <alignment horizontal="right" vertical="center" wrapText="1"/>
      <protection locked="0"/>
    </xf>
    <xf numFmtId="164" fontId="1" fillId="0" borderId="1" xfId="18" applyNumberFormat="1" applyBorder="1" applyAlignment="1" applyProtection="1">
      <alignment horizontal="right" vertical="center" wrapText="1"/>
      <protection hidden="1"/>
    </xf>
    <xf numFmtId="0" fontId="1" fillId="3" borderId="1" xfId="18" applyFill="1" applyBorder="1" applyProtection="1">
      <alignment horizontal="left" vertical="center" wrapText="1"/>
      <protection locked="0"/>
    </xf>
    <xf numFmtId="0" fontId="1" fillId="3" borderId="7" xfId="18" applyFill="1" applyBorder="1" applyProtection="1">
      <alignment horizontal="left" vertical="center" wrapText="1"/>
      <protection locked="0"/>
    </xf>
    <xf numFmtId="0" fontId="1" fillId="0" borderId="18" xfId="18" applyBorder="1">
      <alignment horizontal="left" vertical="center" wrapText="1"/>
      <protection/>
    </xf>
    <xf numFmtId="0" fontId="1" fillId="0" borderId="18" xfId="18" applyBorder="1" applyAlignment="1">
      <alignment horizontal="center" vertical="center" wrapText="1"/>
      <protection/>
    </xf>
    <xf numFmtId="3" fontId="1" fillId="0" borderId="18" xfId="18" applyNumberFormat="1" applyBorder="1" applyAlignment="1">
      <alignment horizontal="right" vertical="center" wrapText="1"/>
      <protection/>
    </xf>
    <xf numFmtId="164" fontId="1" fillId="3" borderId="18" xfId="18" applyNumberFormat="1" applyFill="1" applyBorder="1" applyAlignment="1" applyProtection="1">
      <alignment horizontal="right" vertical="center" wrapText="1"/>
      <protection locked="0"/>
    </xf>
    <xf numFmtId="165" fontId="1" fillId="3" borderId="18" xfId="18" applyNumberFormat="1" applyFill="1" applyBorder="1" applyAlignment="1" applyProtection="1">
      <alignment horizontal="right" vertical="center" wrapText="1"/>
      <protection locked="0"/>
    </xf>
    <xf numFmtId="166" fontId="1" fillId="3" borderId="18" xfId="18" applyNumberFormat="1" applyFill="1" applyBorder="1" applyAlignment="1" applyProtection="1">
      <alignment horizontal="right" vertical="center" wrapText="1"/>
      <protection locked="0"/>
    </xf>
    <xf numFmtId="164" fontId="1" fillId="0" borderId="18" xfId="18" applyNumberFormat="1" applyBorder="1" applyAlignment="1" applyProtection="1">
      <alignment horizontal="right" vertical="center" wrapText="1"/>
      <protection hidden="1"/>
    </xf>
    <xf numFmtId="0" fontId="1" fillId="3" borderId="18" xfId="18" applyFill="1" applyBorder="1" applyProtection="1">
      <alignment horizontal="left" vertical="center" wrapText="1"/>
      <protection locked="0"/>
    </xf>
    <xf numFmtId="0" fontId="1" fillId="3" borderId="9" xfId="18" applyFill="1" applyBorder="1" applyProtection="1">
      <alignment horizontal="left" vertical="center" wrapText="1"/>
      <protection locked="0"/>
    </xf>
    <xf numFmtId="0" fontId="3" fillId="2" borderId="19" xfId="16" applyBorder="1">
      <alignment horizontal="left" vertical="center"/>
      <protection/>
    </xf>
    <xf numFmtId="0" fontId="1" fillId="5" borderId="19" xfId="18" applyFill="1" applyBorder="1">
      <alignment horizontal="left" vertical="center" wrapText="1"/>
      <protection/>
    </xf>
    <xf numFmtId="0" fontId="1" fillId="0" borderId="20" xfId="18" applyBorder="1">
      <alignment horizontal="left" vertical="center" wrapText="1"/>
      <protection/>
    </xf>
    <xf numFmtId="0" fontId="1" fillId="0" borderId="21" xfId="18" applyBorder="1">
      <alignment horizontal="left" vertical="center" wrapText="1"/>
      <protection/>
    </xf>
    <xf numFmtId="0" fontId="1" fillId="0" borderId="22" xfId="18" applyBorder="1">
      <alignment horizontal="left" vertical="center" wrapText="1"/>
      <protection/>
    </xf>
    <xf numFmtId="0" fontId="3" fillId="2" borderId="2" xfId="16" applyBorder="1" applyAlignment="1">
      <alignment horizontal="right" vertical="center"/>
      <protection/>
    </xf>
    <xf numFmtId="3" fontId="1" fillId="0" borderId="5" xfId="18" applyNumberFormat="1" applyBorder="1" applyAlignment="1">
      <alignment horizontal="right" vertical="center" wrapText="1"/>
      <protection/>
    </xf>
    <xf numFmtId="3" fontId="1" fillId="0" borderId="7" xfId="18" applyNumberFormat="1" applyBorder="1" applyAlignment="1">
      <alignment horizontal="right" vertical="center" wrapText="1"/>
      <protection/>
    </xf>
    <xf numFmtId="3" fontId="1" fillId="0" borderId="9" xfId="18" applyNumberFormat="1" applyBorder="1" applyAlignment="1">
      <alignment horizontal="right" vertical="center" wrapText="1"/>
      <protection/>
    </xf>
    <xf numFmtId="0" fontId="4" fillId="0" borderId="14" xfId="18" applyFont="1" applyBorder="1">
      <alignment horizontal="left" vertical="center" wrapText="1"/>
      <protection/>
    </xf>
    <xf numFmtId="164" fontId="4" fillId="0" borderId="16" xfId="18" applyNumberFormat="1" applyFont="1" applyBorder="1" applyAlignment="1" applyProtection="1">
      <alignment horizontal="right" vertical="center" wrapText="1"/>
      <protection hidden="1"/>
    </xf>
    <xf numFmtId="0" fontId="6" fillId="0" borderId="0" xfId="15" applyFont="1">
      <alignment horizontal="left" vertical="center"/>
      <protection/>
    </xf>
    <xf numFmtId="0" fontId="2" fillId="0" borderId="0" xfId="15" applyAlignment="1">
      <alignment horizontal="right" vertical="center"/>
      <protection/>
    </xf>
    <xf numFmtId="0" fontId="1" fillId="0" borderId="0" xfId="17" applyProtection="1">
      <alignment horizontal="left" vertical="center"/>
      <protection hidden="1"/>
    </xf>
  </cellXfs>
  <cellStyles count="10">
    <cellStyle name="Normal" xfId="0"/>
    <cellStyle name="JN-naslov" xfId="15"/>
    <cellStyle name="JN-naslov tabele" xfId="16"/>
    <cellStyle name="JN-navadno" xfId="17"/>
    <cellStyle name="JN-tabela" xfId="18"/>
    <cellStyle name="Percent" xfId="19"/>
    <cellStyle name="Currency" xfId="20"/>
    <cellStyle name="Currency [0]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9525</xdr:rowOff>
    </xdr:from>
    <xdr:to>
      <xdr:col>2</xdr:col>
      <xdr:colOff>400050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"/>
          <a:ext cx="1752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9525</xdr:rowOff>
    </xdr:from>
    <xdr:to>
      <xdr:col>2</xdr:col>
      <xdr:colOff>400050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"/>
          <a:ext cx="1752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9525</xdr:rowOff>
    </xdr:from>
    <xdr:to>
      <xdr:col>1</xdr:col>
      <xdr:colOff>1752600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"/>
          <a:ext cx="1752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</xdr:colOff>
      <xdr:row>0</xdr:row>
      <xdr:rowOff>9525</xdr:rowOff>
    </xdr:from>
    <xdr:to>
      <xdr:col>2</xdr:col>
      <xdr:colOff>1562100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"/>
          <a:ext cx="1752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C1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75390625" style="1" customWidth="1"/>
    <col min="2" max="2" width="17.75390625" style="1" customWidth="1"/>
    <col min="3" max="3" width="60.75390625" style="1" customWidth="1"/>
    <col min="4" max="16384" width="9.125" style="1" customWidth="1"/>
  </cols>
  <sheetData>
    <row r="1" ht="12.75"/>
    <row r="2" ht="12.75"/>
    <row r="3" ht="13.5" thickBot="1"/>
    <row r="4" spans="2:3" ht="19.5" customHeight="1" thickBot="1">
      <c r="B4" s="3" t="s">
        <v>0</v>
      </c>
      <c r="C4" s="4"/>
    </row>
    <row r="5" spans="2:3" ht="19.5" customHeight="1">
      <c r="B5" s="5" t="s">
        <v>1</v>
      </c>
      <c r="C5" s="6" t="s">
        <v>9</v>
      </c>
    </row>
    <row r="6" spans="2:3" ht="19.5" customHeight="1">
      <c r="B6" s="7" t="s">
        <v>2</v>
      </c>
      <c r="C6" s="8" t="s">
        <v>10</v>
      </c>
    </row>
    <row r="7" spans="2:3" ht="27" customHeight="1">
      <c r="B7" s="7" t="s">
        <v>3</v>
      </c>
      <c r="C7" s="8" t="s">
        <v>11</v>
      </c>
    </row>
    <row r="8" spans="2:3" ht="42.75" customHeight="1">
      <c r="B8" s="7" t="s">
        <v>4</v>
      </c>
      <c r="C8" s="8"/>
    </row>
    <row r="9" spans="2:3" ht="19.5" customHeight="1">
      <c r="B9" s="7" t="s">
        <v>5</v>
      </c>
      <c r="C9" s="8"/>
    </row>
    <row r="10" spans="2:3" ht="19.5" customHeight="1">
      <c r="B10" s="7" t="s">
        <v>6</v>
      </c>
      <c r="C10" s="8" t="s">
        <v>12</v>
      </c>
    </row>
    <row r="11" spans="2:3" ht="19.5" customHeight="1">
      <c r="B11" s="7" t="s">
        <v>7</v>
      </c>
      <c r="C11" s="8" t="s">
        <v>13</v>
      </c>
    </row>
    <row r="12" spans="2:3" ht="19.5" customHeight="1" thickBot="1">
      <c r="B12" s="9" t="s">
        <v>8</v>
      </c>
      <c r="C12" s="10" t="s">
        <v>14</v>
      </c>
    </row>
    <row r="14" ht="12.75">
      <c r="B14" s="2" t="s">
        <v>15</v>
      </c>
    </row>
  </sheetData>
  <sheetProtection password="EA4D" sheet="1" objects="1" scenarios="1"/>
  <printOptions/>
  <pageMargins left="0.7874015702141656" right="0.7874015702141656" top="0.7874015702141656" bottom="0.7874015702141656" header="0.5905511644151475" footer="0.5905511644151475"/>
  <pageSetup fitToHeight="0" fitToWidth="1" horizontalDpi="600" verticalDpi="600" orientation="portrait" pageOrder="overThenDown" paperSize="9" r:id="rId2"/>
  <headerFooter alignWithMargins="0">
    <oddFooter>&amp;LJN št. 16-05/12&amp;RStran &amp;P od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C11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1" customWidth="1"/>
    <col min="2" max="2" width="17.75390625" style="1" customWidth="1"/>
    <col min="3" max="3" width="60.75390625" style="1" customWidth="1"/>
    <col min="4" max="16384" width="9.125" style="1" customWidth="1"/>
  </cols>
  <sheetData>
    <row r="1" ht="12.75"/>
    <row r="2" ht="12.75"/>
    <row r="3" ht="13.5" thickBot="1"/>
    <row r="4" spans="2:3" ht="19.5" customHeight="1" thickBot="1">
      <c r="B4" s="3" t="s">
        <v>16</v>
      </c>
      <c r="C4" s="4"/>
    </row>
    <row r="5" spans="2:3" ht="19.5" customHeight="1">
      <c r="B5" s="5" t="s">
        <v>17</v>
      </c>
      <c r="C5" s="11"/>
    </row>
    <row r="6" spans="2:3" ht="19.5" customHeight="1">
      <c r="B6" s="7" t="s">
        <v>18</v>
      </c>
      <c r="C6" s="12"/>
    </row>
    <row r="7" spans="2:3" ht="27" customHeight="1">
      <c r="B7" s="7" t="s">
        <v>19</v>
      </c>
      <c r="C7" s="12"/>
    </row>
    <row r="8" spans="2:3" ht="19.5" customHeight="1">
      <c r="B8" s="7" t="s">
        <v>20</v>
      </c>
      <c r="C8" s="12"/>
    </row>
    <row r="9" spans="2:3" ht="19.5" customHeight="1">
      <c r="B9" s="7" t="s">
        <v>21</v>
      </c>
      <c r="C9" s="12"/>
    </row>
    <row r="10" spans="2:3" ht="19.5" customHeight="1">
      <c r="B10" s="7" t="s">
        <v>22</v>
      </c>
      <c r="C10" s="12"/>
    </row>
    <row r="11" spans="2:3" ht="19.5" customHeight="1" thickBot="1">
      <c r="B11" s="9" t="s">
        <v>23</v>
      </c>
      <c r="C11" s="13"/>
    </row>
  </sheetData>
  <sheetProtection password="EA4D" sheet="1" objects="1" scenarios="1"/>
  <printOptions/>
  <pageMargins left="0.7874015702141656" right="0.7874015702141656" top="0.7874015702141656" bottom="0.7874015702141656" header="0.5905511644151475" footer="0.5905511644151475"/>
  <pageSetup fitToHeight="0" fitToWidth="1" horizontalDpi="600" verticalDpi="600" orientation="portrait" pageOrder="overThenDown" paperSize="9" r:id="rId2"/>
  <headerFooter alignWithMargins="0">
    <oddFooter>&amp;LJN št. 16-05/12&amp;RStran &amp;P od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4:B38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1" customWidth="1"/>
    <col min="2" max="2" width="85.75390625" style="1" customWidth="1"/>
    <col min="3" max="16384" width="9.125" style="1" customWidth="1"/>
  </cols>
  <sheetData>
    <row r="1" ht="12.75"/>
    <row r="2" ht="12.75"/>
    <row r="3" ht="12.75"/>
    <row r="4" ht="18">
      <c r="B4" s="14" t="s">
        <v>24</v>
      </c>
    </row>
    <row r="5" ht="13.5" thickBot="1"/>
    <row r="6" ht="12.75">
      <c r="B6" s="15" t="s">
        <v>25</v>
      </c>
    </row>
    <row r="7" ht="25.5">
      <c r="B7" s="16" t="s">
        <v>26</v>
      </c>
    </row>
    <row r="8" ht="12.75">
      <c r="B8" s="16"/>
    </row>
    <row r="9" ht="12.75">
      <c r="B9" s="16" t="s">
        <v>27</v>
      </c>
    </row>
    <row r="10" ht="12.75">
      <c r="B10" s="16" t="s">
        <v>28</v>
      </c>
    </row>
    <row r="11" ht="12.75">
      <c r="B11" s="16" t="s">
        <v>29</v>
      </c>
    </row>
    <row r="12" ht="12.75">
      <c r="B12" s="16" t="s">
        <v>30</v>
      </c>
    </row>
    <row r="13" ht="12.75">
      <c r="B13" s="16" t="s">
        <v>31</v>
      </c>
    </row>
    <row r="14" ht="12.75">
      <c r="B14" s="16" t="s">
        <v>32</v>
      </c>
    </row>
    <row r="15" ht="25.5">
      <c r="B15" s="16" t="s">
        <v>33</v>
      </c>
    </row>
    <row r="16" ht="12.75">
      <c r="B16" s="16" t="s">
        <v>34</v>
      </c>
    </row>
    <row r="17" ht="12.75">
      <c r="B17" s="16" t="s">
        <v>35</v>
      </c>
    </row>
    <row r="18" ht="12.75">
      <c r="B18" s="16"/>
    </row>
    <row r="19" ht="25.5">
      <c r="B19" s="16" t="s">
        <v>36</v>
      </c>
    </row>
    <row r="20" ht="12.75">
      <c r="B20" s="16"/>
    </row>
    <row r="21" ht="12.75">
      <c r="B21" s="16" t="s">
        <v>37</v>
      </c>
    </row>
    <row r="22" ht="12.75">
      <c r="B22" s="16" t="s">
        <v>38</v>
      </c>
    </row>
    <row r="23" ht="12.75">
      <c r="B23" s="16"/>
    </row>
    <row r="24" ht="12.75">
      <c r="B24" s="16" t="s">
        <v>39</v>
      </c>
    </row>
    <row r="25" ht="12.75">
      <c r="B25" s="16" t="s">
        <v>40</v>
      </c>
    </row>
    <row r="26" ht="12.75">
      <c r="B26" s="16"/>
    </row>
    <row r="27" ht="12.75">
      <c r="B27" s="16" t="s">
        <v>41</v>
      </c>
    </row>
    <row r="28" ht="12.75">
      <c r="B28" s="16" t="s">
        <v>42</v>
      </c>
    </row>
    <row r="29" ht="12.75">
      <c r="B29" s="16" t="s">
        <v>43</v>
      </c>
    </row>
    <row r="30" ht="12.75">
      <c r="B30" s="16" t="s">
        <v>44</v>
      </c>
    </row>
    <row r="31" ht="12.75">
      <c r="B31" s="16" t="s">
        <v>45</v>
      </c>
    </row>
    <row r="32" ht="12.75">
      <c r="B32" s="16" t="s">
        <v>46</v>
      </c>
    </row>
    <row r="33" ht="12.75">
      <c r="B33" s="16" t="s">
        <v>47</v>
      </c>
    </row>
    <row r="34" ht="12.75">
      <c r="B34" s="16" t="s">
        <v>48</v>
      </c>
    </row>
    <row r="35" ht="12.75">
      <c r="B35" s="16" t="s">
        <v>49</v>
      </c>
    </row>
    <row r="36" ht="12.75">
      <c r="B36" s="16" t="s">
        <v>50</v>
      </c>
    </row>
    <row r="37" ht="12.75">
      <c r="B37" s="16" t="s">
        <v>51</v>
      </c>
    </row>
    <row r="38" ht="13.5" thickBot="1">
      <c r="B38" s="17" t="s">
        <v>52</v>
      </c>
    </row>
  </sheetData>
  <sheetProtection password="EA4D" sheet="1" objects="1" scenarios="1"/>
  <printOptions/>
  <pageMargins left="0.7874015702141656" right="0.7874015702141656" top="0.7874015702141656" bottom="0.7874015702141656" header="0.5905511644151475" footer="0.5905511644151475"/>
  <pageSetup fitToHeight="0" fitToWidth="1" horizontalDpi="600" verticalDpi="600" orientation="portrait" pageOrder="overThenDown" paperSize="9" scale="96" r:id="rId2"/>
  <headerFooter alignWithMargins="0">
    <oddFooter>&amp;LJN št. 16-05/12&amp;RStran &amp;P od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U39"/>
  <sheetViews>
    <sheetView workbookViewId="0" topLeftCell="B1">
      <selection activeCell="A1" sqref="A1"/>
    </sheetView>
  </sheetViews>
  <sheetFormatPr defaultColWidth="9.00390625" defaultRowHeight="12.75"/>
  <cols>
    <col min="1" max="1" width="15.75390625" style="1" hidden="1" customWidth="1"/>
    <col min="2" max="2" width="7.25390625" style="1" customWidth="1"/>
    <col min="3" max="3" width="39.75390625" style="1" customWidth="1"/>
    <col min="4" max="4" width="10.75390625" style="1" customWidth="1"/>
    <col min="5" max="5" width="26.625" style="1" customWidth="1"/>
    <col min="6" max="6" width="10.75390625" style="1" customWidth="1"/>
    <col min="7" max="7" width="52.25390625" style="1" customWidth="1"/>
    <col min="8" max="8" width="5.75390625" style="1" customWidth="1"/>
    <col min="9" max="9" width="10.00390625" style="1" customWidth="1"/>
    <col min="10" max="10" width="7.25390625" style="1" customWidth="1"/>
    <col min="11" max="11" width="4.75390625" style="1" customWidth="1"/>
    <col min="12" max="12" width="13.75390625" style="1" customWidth="1"/>
    <col min="13" max="13" width="10.75390625" style="1" customWidth="1"/>
    <col min="14" max="14" width="7.75390625" style="1" customWidth="1"/>
    <col min="15" max="16" width="13.75390625" style="1" customWidth="1"/>
    <col min="17" max="17" width="17.25390625" style="1" customWidth="1"/>
    <col min="18" max="18" width="20.75390625" style="1" customWidth="1"/>
    <col min="19" max="19" width="25.75390625" style="1" customWidth="1"/>
    <col min="20" max="20" width="12.75390625" style="1" customWidth="1"/>
    <col min="21" max="21" width="25.75390625" style="1" customWidth="1"/>
    <col min="22" max="16384" width="9.125" style="1" customWidth="1"/>
  </cols>
  <sheetData>
    <row r="1" ht="12.75"/>
    <row r="2" ht="12.75"/>
    <row r="3" ht="12.75"/>
    <row r="4" ht="15.75">
      <c r="C4" s="60" t="s">
        <v>53</v>
      </c>
    </row>
    <row r="5" spans="2:3" ht="18">
      <c r="B5" s="61" t="s">
        <v>54</v>
      </c>
      <c r="C5" s="14" t="s">
        <v>55</v>
      </c>
    </row>
    <row r="7" ht="12.75">
      <c r="C7" s="62">
        <f>IF('2. Podatki o ponudniku'!C5&lt;&gt;"","Naziv ponudnika: "&amp;'2. Podatki o ponudniku'!C5,"")</f>
      </c>
    </row>
    <row r="8" ht="12.75">
      <c r="C8" s="62">
        <f>IF('2. Podatki o ponudniku'!C7&lt;&gt;"","Identifikacijska številka za DDV: "&amp;'2. Podatki o ponudniku'!C7,"")</f>
      </c>
    </row>
    <row r="10" ht="13.5" thickBot="1"/>
    <row r="11" spans="1:21" ht="13.5" thickBot="1">
      <c r="A11" s="49" t="s">
        <v>56</v>
      </c>
      <c r="B11" s="54" t="s">
        <v>57</v>
      </c>
      <c r="C11" s="18" t="s">
        <v>58</v>
      </c>
      <c r="D11" s="18"/>
      <c r="E11" s="18"/>
      <c r="F11" s="18"/>
      <c r="G11" s="18"/>
      <c r="H11" s="18" t="s">
        <v>59</v>
      </c>
      <c r="I11" s="18"/>
      <c r="J11" s="4"/>
      <c r="K11" s="3"/>
      <c r="L11" s="18" t="s">
        <v>60</v>
      </c>
      <c r="M11" s="18"/>
      <c r="N11" s="18"/>
      <c r="O11" s="18"/>
      <c r="P11" s="18"/>
      <c r="Q11" s="18"/>
      <c r="R11" s="18"/>
      <c r="S11" s="18"/>
      <c r="T11" s="18"/>
      <c r="U11" s="4"/>
    </row>
    <row r="12" spans="1:21" ht="26.25" thickBot="1">
      <c r="A12" s="50" t="s">
        <v>61</v>
      </c>
      <c r="B12" s="19" t="s">
        <v>62</v>
      </c>
      <c r="C12" s="20" t="s">
        <v>63</v>
      </c>
      <c r="D12" s="20" t="s">
        <v>64</v>
      </c>
      <c r="E12" s="20" t="s">
        <v>65</v>
      </c>
      <c r="F12" s="20" t="s">
        <v>66</v>
      </c>
      <c r="G12" s="20" t="s">
        <v>67</v>
      </c>
      <c r="H12" s="20" t="s">
        <v>68</v>
      </c>
      <c r="I12" s="20" t="s">
        <v>69</v>
      </c>
      <c r="J12" s="21" t="s">
        <v>70</v>
      </c>
      <c r="K12" s="19" t="s">
        <v>71</v>
      </c>
      <c r="L12" s="20" t="s">
        <v>72</v>
      </c>
      <c r="M12" s="20" t="s">
        <v>73</v>
      </c>
      <c r="N12" s="20" t="s">
        <v>74</v>
      </c>
      <c r="O12" s="20" t="s">
        <v>75</v>
      </c>
      <c r="P12" s="20" t="s">
        <v>76</v>
      </c>
      <c r="Q12" s="20" t="s">
        <v>77</v>
      </c>
      <c r="R12" s="20" t="s">
        <v>78</v>
      </c>
      <c r="S12" s="20" t="s">
        <v>79</v>
      </c>
      <c r="T12" s="20" t="s">
        <v>80</v>
      </c>
      <c r="U12" s="21" t="s">
        <v>81</v>
      </c>
    </row>
    <row r="13" spans="1:21" ht="165.75">
      <c r="A13" s="51" t="s">
        <v>82</v>
      </c>
      <c r="B13" s="5">
        <v>1</v>
      </c>
      <c r="C13" s="22" t="s">
        <v>83</v>
      </c>
      <c r="D13" s="22" t="s">
        <v>84</v>
      </c>
      <c r="E13" s="22" t="s">
        <v>85</v>
      </c>
      <c r="F13" s="22" t="s">
        <v>86</v>
      </c>
      <c r="G13" s="22" t="s">
        <v>87</v>
      </c>
      <c r="H13" s="23" t="s">
        <v>88</v>
      </c>
      <c r="I13" s="24">
        <v>100</v>
      </c>
      <c r="J13" s="55">
        <v>1</v>
      </c>
      <c r="K13" s="5">
        <v>1</v>
      </c>
      <c r="L13" s="25"/>
      <c r="M13" s="26"/>
      <c r="N13" s="27"/>
      <c r="O13" s="28">
        <f>ROUND(ROUND(L13,4)*(1-M13),4)</f>
        <v>0</v>
      </c>
      <c r="P13" s="28">
        <f>ROUND(ROUND(O13,4)*(1+N13),4)</f>
        <v>0</v>
      </c>
      <c r="Q13" s="28">
        <f>ROUND($I13*P13,4)</f>
        <v>0</v>
      </c>
      <c r="R13" s="29"/>
      <c r="S13" s="29"/>
      <c r="T13" s="29"/>
      <c r="U13" s="30"/>
    </row>
    <row r="14" spans="1:21" ht="178.5">
      <c r="A14" s="52" t="s">
        <v>82</v>
      </c>
      <c r="B14" s="7">
        <v>2</v>
      </c>
      <c r="C14" s="31" t="s">
        <v>89</v>
      </c>
      <c r="D14" s="31" t="s">
        <v>84</v>
      </c>
      <c r="E14" s="31" t="s">
        <v>90</v>
      </c>
      <c r="F14" s="31" t="s">
        <v>86</v>
      </c>
      <c r="G14" s="31" t="s">
        <v>91</v>
      </c>
      <c r="H14" s="32" t="s">
        <v>88</v>
      </c>
      <c r="I14" s="33">
        <v>100</v>
      </c>
      <c r="J14" s="56">
        <v>1</v>
      </c>
      <c r="K14" s="7">
        <v>1</v>
      </c>
      <c r="L14" s="34"/>
      <c r="M14" s="35"/>
      <c r="N14" s="36"/>
      <c r="O14" s="37">
        <f>ROUND(ROUND(L14,4)*(1-M14),4)</f>
        <v>0</v>
      </c>
      <c r="P14" s="37">
        <f>ROUND(ROUND(O14,4)*(1+N14),4)</f>
        <v>0</v>
      </c>
      <c r="Q14" s="37">
        <f>ROUND($I14*P14,4)</f>
        <v>0</v>
      </c>
      <c r="R14" s="38"/>
      <c r="S14" s="38"/>
      <c r="T14" s="38"/>
      <c r="U14" s="39"/>
    </row>
    <row r="15" spans="1:21" ht="216.75">
      <c r="A15" s="52" t="s">
        <v>82</v>
      </c>
      <c r="B15" s="7">
        <v>3</v>
      </c>
      <c r="C15" s="31" t="s">
        <v>92</v>
      </c>
      <c r="D15" s="31" t="s">
        <v>93</v>
      </c>
      <c r="E15" s="31" t="s">
        <v>94</v>
      </c>
      <c r="F15" s="31" t="s">
        <v>86</v>
      </c>
      <c r="G15" s="31" t="s">
        <v>95</v>
      </c>
      <c r="H15" s="32" t="s">
        <v>88</v>
      </c>
      <c r="I15" s="33">
        <v>60</v>
      </c>
      <c r="J15" s="56">
        <v>1</v>
      </c>
      <c r="K15" s="7">
        <v>1</v>
      </c>
      <c r="L15" s="34"/>
      <c r="M15" s="35"/>
      <c r="N15" s="36"/>
      <c r="O15" s="37">
        <f>ROUND(ROUND(L15,4)*(1-M15),4)</f>
        <v>0</v>
      </c>
      <c r="P15" s="37">
        <f>ROUND(ROUND(O15,4)*(1+N15),4)</f>
        <v>0</v>
      </c>
      <c r="Q15" s="37">
        <f>ROUND($I15*P15,4)</f>
        <v>0</v>
      </c>
      <c r="R15" s="38"/>
      <c r="S15" s="38"/>
      <c r="T15" s="38"/>
      <c r="U15" s="39"/>
    </row>
    <row r="16" spans="1:21" ht="204">
      <c r="A16" s="52" t="s">
        <v>82</v>
      </c>
      <c r="B16" s="7">
        <v>4</v>
      </c>
      <c r="C16" s="31" t="s">
        <v>96</v>
      </c>
      <c r="D16" s="31" t="s">
        <v>84</v>
      </c>
      <c r="E16" s="31" t="s">
        <v>97</v>
      </c>
      <c r="F16" s="31" t="s">
        <v>98</v>
      </c>
      <c r="G16" s="31" t="s">
        <v>99</v>
      </c>
      <c r="H16" s="32" t="s">
        <v>88</v>
      </c>
      <c r="I16" s="33">
        <v>500</v>
      </c>
      <c r="J16" s="56">
        <v>1</v>
      </c>
      <c r="K16" s="7">
        <v>1</v>
      </c>
      <c r="L16" s="34"/>
      <c r="M16" s="35"/>
      <c r="N16" s="36"/>
      <c r="O16" s="37">
        <f>ROUND(ROUND(L16,4)*(1-M16),4)</f>
        <v>0</v>
      </c>
      <c r="P16" s="37">
        <f>ROUND(ROUND(O16,4)*(1+N16),4)</f>
        <v>0</v>
      </c>
      <c r="Q16" s="37">
        <f>ROUND($I16*P16,4)</f>
        <v>0</v>
      </c>
      <c r="R16" s="38"/>
      <c r="S16" s="38"/>
      <c r="T16" s="38"/>
      <c r="U16" s="39"/>
    </row>
    <row r="17" spans="1:21" ht="191.25">
      <c r="A17" s="52" t="s">
        <v>82</v>
      </c>
      <c r="B17" s="7">
        <v>5</v>
      </c>
      <c r="C17" s="31" t="s">
        <v>100</v>
      </c>
      <c r="D17" s="31" t="s">
        <v>101</v>
      </c>
      <c r="E17" s="31" t="s">
        <v>102</v>
      </c>
      <c r="F17" s="31" t="s">
        <v>86</v>
      </c>
      <c r="G17" s="31" t="s">
        <v>103</v>
      </c>
      <c r="H17" s="32" t="s">
        <v>88</v>
      </c>
      <c r="I17" s="33">
        <v>60</v>
      </c>
      <c r="J17" s="56">
        <v>1</v>
      </c>
      <c r="K17" s="7">
        <v>1</v>
      </c>
      <c r="L17" s="34"/>
      <c r="M17" s="35"/>
      <c r="N17" s="36"/>
      <c r="O17" s="37">
        <f>ROUND(ROUND(L17,4)*(1-M17),4)</f>
        <v>0</v>
      </c>
      <c r="P17" s="37">
        <f>ROUND(ROUND(O17,4)*(1+N17),4)</f>
        <v>0</v>
      </c>
      <c r="Q17" s="37">
        <f>ROUND($I17*P17,4)</f>
        <v>0</v>
      </c>
      <c r="R17" s="38"/>
      <c r="S17" s="38"/>
      <c r="T17" s="38"/>
      <c r="U17" s="39"/>
    </row>
    <row r="18" spans="1:21" ht="165.75">
      <c r="A18" s="52" t="s">
        <v>82</v>
      </c>
      <c r="B18" s="7">
        <v>6</v>
      </c>
      <c r="C18" s="31" t="s">
        <v>104</v>
      </c>
      <c r="D18" s="31" t="s">
        <v>105</v>
      </c>
      <c r="E18" s="31" t="s">
        <v>106</v>
      </c>
      <c r="F18" s="31" t="s">
        <v>107</v>
      </c>
      <c r="G18" s="31" t="s">
        <v>108</v>
      </c>
      <c r="H18" s="32" t="s">
        <v>88</v>
      </c>
      <c r="I18" s="33">
        <v>25</v>
      </c>
      <c r="J18" s="56">
        <v>1</v>
      </c>
      <c r="K18" s="7">
        <v>1</v>
      </c>
      <c r="L18" s="34"/>
      <c r="M18" s="35"/>
      <c r="N18" s="36"/>
      <c r="O18" s="37">
        <f>ROUND(ROUND(L18,4)*(1-M18),4)</f>
        <v>0</v>
      </c>
      <c r="P18" s="37">
        <f>ROUND(ROUND(O18,4)*(1+N18),4)</f>
        <v>0</v>
      </c>
      <c r="Q18" s="37">
        <f>ROUND($I18*P18,4)</f>
        <v>0</v>
      </c>
      <c r="R18" s="38"/>
      <c r="S18" s="38"/>
      <c r="T18" s="38"/>
      <c r="U18" s="39"/>
    </row>
    <row r="19" spans="1:21" ht="178.5">
      <c r="A19" s="52" t="s">
        <v>82</v>
      </c>
      <c r="B19" s="7">
        <v>7</v>
      </c>
      <c r="C19" s="31" t="s">
        <v>109</v>
      </c>
      <c r="D19" s="31" t="s">
        <v>105</v>
      </c>
      <c r="E19" s="31" t="s">
        <v>110</v>
      </c>
      <c r="F19" s="31" t="s">
        <v>107</v>
      </c>
      <c r="G19" s="31" t="s">
        <v>111</v>
      </c>
      <c r="H19" s="32" t="s">
        <v>88</v>
      </c>
      <c r="I19" s="33">
        <v>5</v>
      </c>
      <c r="J19" s="56">
        <v>1</v>
      </c>
      <c r="K19" s="7">
        <v>1</v>
      </c>
      <c r="L19" s="34"/>
      <c r="M19" s="35"/>
      <c r="N19" s="36"/>
      <c r="O19" s="37">
        <f>ROUND(ROUND(L19,4)*(1-M19),4)</f>
        <v>0</v>
      </c>
      <c r="P19" s="37">
        <f>ROUND(ROUND(O19,4)*(1+N19),4)</f>
        <v>0</v>
      </c>
      <c r="Q19" s="37">
        <f>ROUND($I19*P19,4)</f>
        <v>0</v>
      </c>
      <c r="R19" s="38"/>
      <c r="S19" s="38"/>
      <c r="T19" s="38"/>
      <c r="U19" s="39"/>
    </row>
    <row r="20" spans="1:21" ht="166.5" thickBot="1">
      <c r="A20" s="53" t="s">
        <v>82</v>
      </c>
      <c r="B20" s="9">
        <v>8</v>
      </c>
      <c r="C20" s="40" t="s">
        <v>112</v>
      </c>
      <c r="D20" s="40" t="s">
        <v>113</v>
      </c>
      <c r="E20" s="40" t="s">
        <v>106</v>
      </c>
      <c r="F20" s="40" t="s">
        <v>114</v>
      </c>
      <c r="G20" s="40" t="s">
        <v>115</v>
      </c>
      <c r="H20" s="41" t="s">
        <v>88</v>
      </c>
      <c r="I20" s="42">
        <v>20</v>
      </c>
      <c r="J20" s="57">
        <v>1</v>
      </c>
      <c r="K20" s="9">
        <v>1</v>
      </c>
      <c r="L20" s="43"/>
      <c r="M20" s="44"/>
      <c r="N20" s="45"/>
      <c r="O20" s="46">
        <f>ROUND(ROUND(L20,4)*(1-M20),4)</f>
        <v>0</v>
      </c>
      <c r="P20" s="46">
        <f>ROUND(ROUND(O20,4)*(1+N20),4)</f>
        <v>0</v>
      </c>
      <c r="Q20" s="46">
        <f>ROUND($I20*P20,4)</f>
        <v>0</v>
      </c>
      <c r="R20" s="47"/>
      <c r="S20" s="47"/>
      <c r="T20" s="47"/>
      <c r="U20" s="48"/>
    </row>
    <row r="21" spans="16:17" ht="13.5" thickBot="1">
      <c r="P21" s="58" t="s">
        <v>116</v>
      </c>
      <c r="Q21" s="59">
        <f>SUM(Q13:Q20)</f>
        <v>0</v>
      </c>
    </row>
    <row r="23" ht="13.5" thickBot="1"/>
    <row r="24" spans="1:21" ht="13.5" thickBot="1">
      <c r="A24" s="49" t="s">
        <v>56</v>
      </c>
      <c r="B24" s="54" t="s">
        <v>117</v>
      </c>
      <c r="C24" s="18" t="s">
        <v>118</v>
      </c>
      <c r="D24" s="18"/>
      <c r="E24" s="18"/>
      <c r="F24" s="18"/>
      <c r="G24" s="18"/>
      <c r="H24" s="18" t="s">
        <v>59</v>
      </c>
      <c r="I24" s="18"/>
      <c r="J24" s="4"/>
      <c r="K24" s="3"/>
      <c r="L24" s="18" t="s">
        <v>119</v>
      </c>
      <c r="M24" s="18"/>
      <c r="N24" s="18"/>
      <c r="O24" s="18"/>
      <c r="P24" s="18"/>
      <c r="Q24" s="18"/>
      <c r="R24" s="18"/>
      <c r="S24" s="18"/>
      <c r="T24" s="18"/>
      <c r="U24" s="4"/>
    </row>
    <row r="25" spans="1:21" ht="26.25" thickBot="1">
      <c r="A25" s="50" t="s">
        <v>61</v>
      </c>
      <c r="B25" s="19" t="s">
        <v>62</v>
      </c>
      <c r="C25" s="20" t="s">
        <v>63</v>
      </c>
      <c r="D25" s="20" t="s">
        <v>64</v>
      </c>
      <c r="E25" s="20" t="s">
        <v>65</v>
      </c>
      <c r="F25" s="20" t="s">
        <v>66</v>
      </c>
      <c r="G25" s="20" t="s">
        <v>67</v>
      </c>
      <c r="H25" s="20" t="s">
        <v>68</v>
      </c>
      <c r="I25" s="20" t="s">
        <v>69</v>
      </c>
      <c r="J25" s="21" t="s">
        <v>70</v>
      </c>
      <c r="K25" s="19" t="s">
        <v>71</v>
      </c>
      <c r="L25" s="20" t="s">
        <v>72</v>
      </c>
      <c r="M25" s="20" t="s">
        <v>73</v>
      </c>
      <c r="N25" s="20" t="s">
        <v>74</v>
      </c>
      <c r="O25" s="20" t="s">
        <v>75</v>
      </c>
      <c r="P25" s="20" t="s">
        <v>76</v>
      </c>
      <c r="Q25" s="20" t="s">
        <v>77</v>
      </c>
      <c r="R25" s="20" t="s">
        <v>78</v>
      </c>
      <c r="S25" s="20" t="s">
        <v>79</v>
      </c>
      <c r="T25" s="20" t="s">
        <v>80</v>
      </c>
      <c r="U25" s="21" t="s">
        <v>81</v>
      </c>
    </row>
    <row r="26" spans="1:21" ht="102">
      <c r="A26" s="51" t="s">
        <v>82</v>
      </c>
      <c r="B26" s="5">
        <v>1</v>
      </c>
      <c r="C26" s="22" t="s">
        <v>120</v>
      </c>
      <c r="D26" s="22" t="s">
        <v>121</v>
      </c>
      <c r="E26" s="22" t="s">
        <v>122</v>
      </c>
      <c r="F26" s="22" t="s">
        <v>123</v>
      </c>
      <c r="G26" s="22" t="s">
        <v>124</v>
      </c>
      <c r="H26" s="23" t="s">
        <v>88</v>
      </c>
      <c r="I26" s="24">
        <v>350</v>
      </c>
      <c r="J26" s="55">
        <v>1</v>
      </c>
      <c r="K26" s="5">
        <v>1</v>
      </c>
      <c r="L26" s="25"/>
      <c r="M26" s="26"/>
      <c r="N26" s="27"/>
      <c r="O26" s="28">
        <f>ROUND(ROUND(L26,4)*(1-M26),4)</f>
        <v>0</v>
      </c>
      <c r="P26" s="28">
        <f>ROUND(ROUND(O26,4)*(1+N26),4)</f>
        <v>0</v>
      </c>
      <c r="Q26" s="28">
        <f>ROUND($I26*P26,4)</f>
        <v>0</v>
      </c>
      <c r="R26" s="29"/>
      <c r="S26" s="29"/>
      <c r="T26" s="29"/>
      <c r="U26" s="30"/>
    </row>
    <row r="27" spans="1:21" ht="102.75" thickBot="1">
      <c r="A27" s="53" t="s">
        <v>82</v>
      </c>
      <c r="B27" s="9">
        <v>2</v>
      </c>
      <c r="C27" s="40" t="s">
        <v>125</v>
      </c>
      <c r="D27" s="40" t="s">
        <v>126</v>
      </c>
      <c r="E27" s="40" t="s">
        <v>122</v>
      </c>
      <c r="F27" s="40" t="s">
        <v>123</v>
      </c>
      <c r="G27" s="40" t="s">
        <v>124</v>
      </c>
      <c r="H27" s="41" t="s">
        <v>88</v>
      </c>
      <c r="I27" s="42">
        <v>150</v>
      </c>
      <c r="J27" s="57">
        <v>1</v>
      </c>
      <c r="K27" s="9">
        <v>1</v>
      </c>
      <c r="L27" s="43"/>
      <c r="M27" s="44"/>
      <c r="N27" s="45"/>
      <c r="O27" s="46">
        <f>ROUND(ROUND(L27,4)*(1-M27),4)</f>
        <v>0</v>
      </c>
      <c r="P27" s="46">
        <f>ROUND(ROUND(O27,4)*(1+N27),4)</f>
        <v>0</v>
      </c>
      <c r="Q27" s="46">
        <f>ROUND($I27*P27,4)</f>
        <v>0</v>
      </c>
      <c r="R27" s="47"/>
      <c r="S27" s="47"/>
      <c r="T27" s="47"/>
      <c r="U27" s="48"/>
    </row>
    <row r="28" spans="16:17" ht="13.5" thickBot="1">
      <c r="P28" s="58" t="s">
        <v>116</v>
      </c>
      <c r="Q28" s="59">
        <f>SUM(Q26:Q27)</f>
        <v>0</v>
      </c>
    </row>
    <row r="30" ht="13.5" thickBot="1"/>
    <row r="31" spans="1:21" ht="13.5" thickBot="1">
      <c r="A31" s="49" t="s">
        <v>56</v>
      </c>
      <c r="B31" s="54" t="s">
        <v>127</v>
      </c>
      <c r="C31" s="18" t="s">
        <v>128</v>
      </c>
      <c r="D31" s="18"/>
      <c r="E31" s="18"/>
      <c r="F31" s="18"/>
      <c r="G31" s="18"/>
      <c r="H31" s="18" t="s">
        <v>59</v>
      </c>
      <c r="I31" s="18"/>
      <c r="J31" s="4"/>
      <c r="K31" s="3"/>
      <c r="L31" s="18" t="s">
        <v>129</v>
      </c>
      <c r="M31" s="18"/>
      <c r="N31" s="18"/>
      <c r="O31" s="18"/>
      <c r="P31" s="18"/>
      <c r="Q31" s="18"/>
      <c r="R31" s="18"/>
      <c r="S31" s="18"/>
      <c r="T31" s="18"/>
      <c r="U31" s="4"/>
    </row>
    <row r="32" spans="1:21" ht="26.25" thickBot="1">
      <c r="A32" s="50" t="s">
        <v>61</v>
      </c>
      <c r="B32" s="19" t="s">
        <v>62</v>
      </c>
      <c r="C32" s="20" t="s">
        <v>63</v>
      </c>
      <c r="D32" s="20" t="s">
        <v>64</v>
      </c>
      <c r="E32" s="20" t="s">
        <v>65</v>
      </c>
      <c r="F32" s="20" t="s">
        <v>66</v>
      </c>
      <c r="G32" s="20" t="s">
        <v>67</v>
      </c>
      <c r="H32" s="20" t="s">
        <v>68</v>
      </c>
      <c r="I32" s="20" t="s">
        <v>69</v>
      </c>
      <c r="J32" s="21" t="s">
        <v>70</v>
      </c>
      <c r="K32" s="19" t="s">
        <v>71</v>
      </c>
      <c r="L32" s="20" t="s">
        <v>72</v>
      </c>
      <c r="M32" s="20" t="s">
        <v>73</v>
      </c>
      <c r="N32" s="20" t="s">
        <v>74</v>
      </c>
      <c r="O32" s="20" t="s">
        <v>75</v>
      </c>
      <c r="P32" s="20" t="s">
        <v>76</v>
      </c>
      <c r="Q32" s="20" t="s">
        <v>77</v>
      </c>
      <c r="R32" s="20" t="s">
        <v>78</v>
      </c>
      <c r="S32" s="20" t="s">
        <v>79</v>
      </c>
      <c r="T32" s="20" t="s">
        <v>80</v>
      </c>
      <c r="U32" s="21" t="s">
        <v>81</v>
      </c>
    </row>
    <row r="33" spans="1:21" ht="89.25">
      <c r="A33" s="51" t="s">
        <v>82</v>
      </c>
      <c r="B33" s="5">
        <v>1</v>
      </c>
      <c r="C33" s="22" t="s">
        <v>130</v>
      </c>
      <c r="D33" s="22" t="s">
        <v>131</v>
      </c>
      <c r="E33" s="22" t="s">
        <v>132</v>
      </c>
      <c r="F33" s="22" t="s">
        <v>133</v>
      </c>
      <c r="G33" s="22" t="s">
        <v>134</v>
      </c>
      <c r="H33" s="23" t="s">
        <v>88</v>
      </c>
      <c r="I33" s="24">
        <v>10</v>
      </c>
      <c r="J33" s="55">
        <v>1</v>
      </c>
      <c r="K33" s="5">
        <v>1</v>
      </c>
      <c r="L33" s="25"/>
      <c r="M33" s="26"/>
      <c r="N33" s="27"/>
      <c r="O33" s="28">
        <f>ROUND(ROUND(L33,4)*(1-M33),4)</f>
        <v>0</v>
      </c>
      <c r="P33" s="28">
        <f>ROUND(ROUND(O33,4)*(1+N33),4)</f>
        <v>0</v>
      </c>
      <c r="Q33" s="28">
        <f>ROUND($I33*P33,4)</f>
        <v>0</v>
      </c>
      <c r="R33" s="29"/>
      <c r="S33" s="29"/>
      <c r="T33" s="29"/>
      <c r="U33" s="30"/>
    </row>
    <row r="34" spans="1:21" ht="76.5">
      <c r="A34" s="52" t="s">
        <v>82</v>
      </c>
      <c r="B34" s="7">
        <v>2</v>
      </c>
      <c r="C34" s="31" t="s">
        <v>135</v>
      </c>
      <c r="D34" s="31" t="s">
        <v>136</v>
      </c>
      <c r="E34" s="31" t="s">
        <v>137</v>
      </c>
      <c r="F34" s="31" t="s">
        <v>133</v>
      </c>
      <c r="G34" s="31" t="s">
        <v>138</v>
      </c>
      <c r="H34" s="32" t="s">
        <v>88</v>
      </c>
      <c r="I34" s="33">
        <v>70</v>
      </c>
      <c r="J34" s="56">
        <v>1</v>
      </c>
      <c r="K34" s="7">
        <v>1</v>
      </c>
      <c r="L34" s="34"/>
      <c r="M34" s="35"/>
      <c r="N34" s="36"/>
      <c r="O34" s="37">
        <f>ROUND(ROUND(L34,4)*(1-M34),4)</f>
        <v>0</v>
      </c>
      <c r="P34" s="37">
        <f>ROUND(ROUND(O34,4)*(1+N34),4)</f>
        <v>0</v>
      </c>
      <c r="Q34" s="37">
        <f>ROUND($I34*P34,4)</f>
        <v>0</v>
      </c>
      <c r="R34" s="38"/>
      <c r="S34" s="38"/>
      <c r="T34" s="38"/>
      <c r="U34" s="39"/>
    </row>
    <row r="35" spans="1:21" ht="76.5">
      <c r="A35" s="52" t="s">
        <v>82</v>
      </c>
      <c r="B35" s="7">
        <v>3</v>
      </c>
      <c r="C35" s="31" t="s">
        <v>139</v>
      </c>
      <c r="D35" s="31" t="s">
        <v>140</v>
      </c>
      <c r="E35" s="31" t="s">
        <v>141</v>
      </c>
      <c r="F35" s="31" t="s">
        <v>133</v>
      </c>
      <c r="G35" s="31" t="s">
        <v>142</v>
      </c>
      <c r="H35" s="32" t="s">
        <v>88</v>
      </c>
      <c r="I35" s="33">
        <v>10</v>
      </c>
      <c r="J35" s="56">
        <v>1</v>
      </c>
      <c r="K35" s="7">
        <v>1</v>
      </c>
      <c r="L35" s="34"/>
      <c r="M35" s="35"/>
      <c r="N35" s="36"/>
      <c r="O35" s="37">
        <f>ROUND(ROUND(L35,4)*(1-M35),4)</f>
        <v>0</v>
      </c>
      <c r="P35" s="37">
        <f>ROUND(ROUND(O35,4)*(1+N35),4)</f>
        <v>0</v>
      </c>
      <c r="Q35" s="37">
        <f>ROUND($I35*P35,4)</f>
        <v>0</v>
      </c>
      <c r="R35" s="38"/>
      <c r="S35" s="38"/>
      <c r="T35" s="38"/>
      <c r="U35" s="39"/>
    </row>
    <row r="36" spans="1:21" ht="63.75">
      <c r="A36" s="52" t="s">
        <v>82</v>
      </c>
      <c r="B36" s="7">
        <v>4</v>
      </c>
      <c r="C36" s="31" t="s">
        <v>143</v>
      </c>
      <c r="D36" s="31" t="s">
        <v>144</v>
      </c>
      <c r="E36" s="31" t="s">
        <v>145</v>
      </c>
      <c r="F36" s="31" t="s">
        <v>133</v>
      </c>
      <c r="G36" s="31" t="s">
        <v>146</v>
      </c>
      <c r="H36" s="32" t="s">
        <v>88</v>
      </c>
      <c r="I36" s="33">
        <v>10</v>
      </c>
      <c r="J36" s="56">
        <v>1</v>
      </c>
      <c r="K36" s="7">
        <v>1</v>
      </c>
      <c r="L36" s="34"/>
      <c r="M36" s="35"/>
      <c r="N36" s="36"/>
      <c r="O36" s="37">
        <f>ROUND(ROUND(L36,4)*(1-M36),4)</f>
        <v>0</v>
      </c>
      <c r="P36" s="37">
        <f>ROUND(ROUND(O36,4)*(1+N36),4)</f>
        <v>0</v>
      </c>
      <c r="Q36" s="37">
        <f>ROUND($I36*P36,4)</f>
        <v>0</v>
      </c>
      <c r="R36" s="38"/>
      <c r="S36" s="38"/>
      <c r="T36" s="38"/>
      <c r="U36" s="39"/>
    </row>
    <row r="37" spans="1:21" ht="102">
      <c r="A37" s="52" t="s">
        <v>82</v>
      </c>
      <c r="B37" s="7">
        <v>5</v>
      </c>
      <c r="C37" s="31" t="s">
        <v>147</v>
      </c>
      <c r="D37" s="31" t="s">
        <v>148</v>
      </c>
      <c r="E37" s="31" t="s">
        <v>149</v>
      </c>
      <c r="F37" s="31" t="s">
        <v>133</v>
      </c>
      <c r="G37" s="31" t="s">
        <v>150</v>
      </c>
      <c r="H37" s="32" t="s">
        <v>88</v>
      </c>
      <c r="I37" s="33">
        <v>10</v>
      </c>
      <c r="J37" s="56">
        <v>1</v>
      </c>
      <c r="K37" s="7">
        <v>1</v>
      </c>
      <c r="L37" s="34"/>
      <c r="M37" s="35"/>
      <c r="N37" s="36"/>
      <c r="O37" s="37">
        <f>ROUND(ROUND(L37,4)*(1-M37),4)</f>
        <v>0</v>
      </c>
      <c r="P37" s="37">
        <f>ROUND(ROUND(O37,4)*(1+N37),4)</f>
        <v>0</v>
      </c>
      <c r="Q37" s="37">
        <f>ROUND($I37*P37,4)</f>
        <v>0</v>
      </c>
      <c r="R37" s="38"/>
      <c r="S37" s="38"/>
      <c r="T37" s="38"/>
      <c r="U37" s="39"/>
    </row>
    <row r="38" spans="1:21" ht="102.75" thickBot="1">
      <c r="A38" s="53" t="s">
        <v>82</v>
      </c>
      <c r="B38" s="9">
        <v>6</v>
      </c>
      <c r="C38" s="40" t="s">
        <v>151</v>
      </c>
      <c r="D38" s="40" t="s">
        <v>152</v>
      </c>
      <c r="E38" s="40" t="s">
        <v>149</v>
      </c>
      <c r="F38" s="40" t="s">
        <v>133</v>
      </c>
      <c r="G38" s="40" t="s">
        <v>153</v>
      </c>
      <c r="H38" s="41" t="s">
        <v>88</v>
      </c>
      <c r="I38" s="42">
        <v>10</v>
      </c>
      <c r="J38" s="57">
        <v>1</v>
      </c>
      <c r="K38" s="9">
        <v>1</v>
      </c>
      <c r="L38" s="43"/>
      <c r="M38" s="44"/>
      <c r="N38" s="45"/>
      <c r="O38" s="46">
        <f>ROUND(ROUND(L38,4)*(1-M38),4)</f>
        <v>0</v>
      </c>
      <c r="P38" s="46">
        <f>ROUND(ROUND(O38,4)*(1+N38),4)</f>
        <v>0</v>
      </c>
      <c r="Q38" s="46">
        <f>ROUND($I38*P38,4)</f>
        <v>0</v>
      </c>
      <c r="R38" s="47"/>
      <c r="S38" s="47"/>
      <c r="T38" s="47"/>
      <c r="U38" s="48"/>
    </row>
    <row r="39" spans="16:17" ht="13.5" thickBot="1">
      <c r="P39" s="58" t="s">
        <v>116</v>
      </c>
      <c r="Q39" s="59">
        <f>SUM(Q33:Q38)</f>
        <v>0</v>
      </c>
    </row>
  </sheetData>
  <sheetProtection password="EA4D" sheet="1" objects="1" scenarios="1"/>
  <printOptions/>
  <pageMargins left="0.7874015702141656" right="0.7874015702141656" top="0.7874015702141656" bottom="0.7874015702141656" header="0.5905511644151475" footer="0.5905511644151475"/>
  <pageSetup fitToHeight="0" fitToWidth="1" horizontalDpi="600" verticalDpi="600" orientation="landscape" pageOrder="overThenDown" paperSize="9" scale="38" r:id="rId2"/>
  <headerFooter alignWithMargins="0">
    <oddHeader>&amp;ROBR-8A</oddHeader>
    <oddFooter>&amp;LJN št. 16-05/12&amp;RStran &amp;P od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puhekm</dc:creator>
  <cp:keywords/>
  <dc:description/>
  <cp:lastModifiedBy>puhekm</cp:lastModifiedBy>
  <dcterms:created xsi:type="dcterms:W3CDTF">2012-02-17T09:51:44Z</dcterms:created>
  <dcterms:modified xsi:type="dcterms:W3CDTF">2012-02-17T09:51:58Z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